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9040" windowHeight="15840" tabRatio="366"/>
  </bookViews>
  <sheets>
    <sheet name="i1.1 - lot 19" sheetId="2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22" l="1"/>
  <c r="I30" i="22" s="1"/>
  <c r="J30" i="22" s="1"/>
  <c r="J5" i="22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</calcChain>
</file>

<file path=xl/sharedStrings.xml><?xml version="1.0" encoding="utf-8"?>
<sst xmlns="http://schemas.openxmlformats.org/spreadsheetml/2006/main" count="166" uniqueCount="127">
  <si>
    <t>ORAȘUL</t>
  </si>
  <si>
    <t>COMUNA</t>
  </si>
  <si>
    <t>MUNICIPIUL</t>
  </si>
  <si>
    <t>BRAȘOV</t>
  </si>
  <si>
    <t>TURDA</t>
  </si>
  <si>
    <t>SĂRMAȘU</t>
  </si>
  <si>
    <t>CHITILA</t>
  </si>
  <si>
    <t>BĂILE HERCULANE</t>
  </si>
  <si>
    <t>Valoare Total</t>
  </si>
  <si>
    <t>Titlu proiect</t>
  </si>
  <si>
    <t>Județ</t>
  </si>
  <si>
    <t>UAT</t>
  </si>
  <si>
    <t>Tip UAT</t>
  </si>
  <si>
    <t>Nr.</t>
  </si>
  <si>
    <t>TVA total</t>
  </si>
  <si>
    <t>I.1.1 - Înnoirea parcului de vehicule destinate transportului public (achiziția de vehicule nepoluante)</t>
  </si>
  <si>
    <t>C10-I1.1-259</t>
  </si>
  <si>
    <t>INEU</t>
  </si>
  <si>
    <t>ARAD</t>
  </si>
  <si>
    <t xml:space="preserve">Innoirea parcului de vehicule destinate transportului public, in or.Ineu, jud.Arad </t>
  </si>
  <si>
    <t>PRAHOVA</t>
  </si>
  <si>
    <t>CLUJ</t>
  </si>
  <si>
    <t>C10-I1.1-246</t>
  </si>
  <si>
    <t>SMULȚI</t>
  </si>
  <si>
    <t>GALAȚI</t>
  </si>
  <si>
    <t>Achizitionare microbuze electrice in cadrul parteneriatului dintre comuna Smulti si comuna Varlezi, judetul Galati</t>
  </si>
  <si>
    <t>SATU MARE</t>
  </si>
  <si>
    <t>CARAȘ-SEVERIN</t>
  </si>
  <si>
    <t>C10-I1.1-231</t>
  </si>
  <si>
    <t>Achiziție de autobuze în parteneriat Băile Herculane-Mehadia</t>
  </si>
  <si>
    <t>MUREȘ</t>
  </si>
  <si>
    <t>C10-I1.1-214</t>
  </si>
  <si>
    <t>FÂRȚĂNEȘTI</t>
  </si>
  <si>
    <t>„ACHIZITIA UNUI MICROBUZ NEPOLUANT IN SCOP COMUNITAR”</t>
  </si>
  <si>
    <t>C10-I1.1-212</t>
  </si>
  <si>
    <t>ÎNTORSURA BUZĂULUI</t>
  </si>
  <si>
    <t>COVASNA</t>
  </si>
  <si>
    <t>Transport public urban de calitate Intorsura Buzaului - Barcani</t>
  </si>
  <si>
    <t>ACHIZIȚIE DE MIJLOACE DE TRANSPORT ÎN COMUN NEPOLUANTE SI STATII DE INCARCARE</t>
  </si>
  <si>
    <t>C10-I1.1-204</t>
  </si>
  <si>
    <t>Mobilitate urbană durabilă în Orașul Sărmașu, județul Mureș</t>
  </si>
  <si>
    <t>C10-I1.1-185</t>
  </si>
  <si>
    <t>TÂRGU LĂPUȘ</t>
  </si>
  <si>
    <t>MARAMUREȘ</t>
  </si>
  <si>
    <t>Modernizare transport public la nivelul orasului Targu Lapus</t>
  </si>
  <si>
    <t>C10-I1.1-183</t>
  </si>
  <si>
    <t>SUCEVENI</t>
  </si>
  <si>
    <t>Achizitionare microbuze electrice in cadrul parteneriatului dintre comuna Suceveni, comuna Vladesti si comuna Balabanesti, judetul Galati</t>
  </si>
  <si>
    <t>C10-I1.1-176</t>
  </si>
  <si>
    <t>BELIȘ</t>
  </si>
  <si>
    <t>C10-I1.1-162</t>
  </si>
  <si>
    <t>PANTICEU</t>
  </si>
  <si>
    <t>Achizitie a 2 microbuze nepoluante (electrice) utilizate in scopuri comunitare si montajul a 4 statii de reincarcare de catre parteneriatul Comuna Panticeu si Comuna Dabaca, judetul Cluj</t>
  </si>
  <si>
    <t>C10-I1.1-157</t>
  </si>
  <si>
    <t>SIGHIȘOARA</t>
  </si>
  <si>
    <t>”MOBILITATE URBANĂ DURABILĂ ÎN MUNICIPIUL SIGHIȘOARA ȘI COMUNA ALBEȘTI”</t>
  </si>
  <si>
    <t>C10-I1.1-146</t>
  </si>
  <si>
    <t>PRIPONEȘTI</t>
  </si>
  <si>
    <t>„Dezvoltarea durabilă a transportului verde în Comuna Priponești, Județul Galați – dotarea cu microbuze nepoluante și instalarea stațiilor de reîncărcare”</t>
  </si>
  <si>
    <t>C10-I1.1-140</t>
  </si>
  <si>
    <t>CĂTINA</t>
  </si>
  <si>
    <t>Achiziția unui microbuz nepoluant (electric) utilizat în scopuri comunitare în comuna Cătina, județul Cluj</t>
  </si>
  <si>
    <t>C10-I1.1-137</t>
  </si>
  <si>
    <t>ILFOV</t>
  </si>
  <si>
    <t>Achiziția de autobuze nepoluante pentru transport public</t>
  </si>
  <si>
    <t>C10-I1.1-120</t>
  </si>
  <si>
    <t>RONA DE SUS</t>
  </si>
  <si>
    <t>Achiziționare microbuz nepoluant (zero emisii gaze de eșapament) pentru utilizarea în scop comunitar</t>
  </si>
  <si>
    <t>C10-I1.1-110</t>
  </si>
  <si>
    <t>CÂMPINA</t>
  </si>
  <si>
    <t>Reducerea emisiilor de carbon în zonele urbane bazată pe planurile de mobilitate urbană durabilă prin achiziția de autobuze ecologice</t>
  </si>
  <si>
    <t>C10-I1.1-105</t>
  </si>
  <si>
    <t>BONȚIDA</t>
  </si>
  <si>
    <t>Achiziția unui microbuz nepoluant (electric) utilizat în scopuri comunitare în comuna Bonțida, județul Cluj</t>
  </si>
  <si>
    <t>C10-I1.1-91</t>
  </si>
  <si>
    <t>Achizitie de autobuze nepolante in Zona Metropolitana Brasov</t>
  </si>
  <si>
    <t>C10-I1.1-89</t>
  </si>
  <si>
    <t>AZUGA</t>
  </si>
  <si>
    <t>C10-I1.1-87</t>
  </si>
  <si>
    <t>AITON</t>
  </si>
  <si>
    <t>Achizitie microbuz nepoluant (electric) utilizat in scopuri comunitare de catre Comuna Aiton in parteneriat cu Comuna Feleacu si Comuna Tureni si montajul a doua statii de reincarcare în comuna Aiton, judetul Cluj</t>
  </si>
  <si>
    <t>C10-I1.1-72</t>
  </si>
  <si>
    <t>BORȘA</t>
  </si>
  <si>
    <t>Achiziția unui microbuz nepoluant (electric) utilizat în scopuri comunitare în comuna Borșa, județul Cluj</t>
  </si>
  <si>
    <t>C10-I1.1-59</t>
  </si>
  <si>
    <t>TÂRNĂVENI</t>
  </si>
  <si>
    <t>Achizitii autobuze electrice pentru operare sistem de transport public in municipiul Tarnaveni si zona urbana functionala</t>
  </si>
  <si>
    <t>C10-I1.1-32</t>
  </si>
  <si>
    <t>Achiziția de mijloace de transport public – autobuze electrice în cadrul parteneriatului Turda -  Călărași- Moldovenești – Tureni</t>
  </si>
  <si>
    <t>C10-I1.1-31</t>
  </si>
  <si>
    <t>Achizitie de autobuze nepoluante</t>
  </si>
  <si>
    <t>C10-I1.1-8</t>
  </si>
  <si>
    <t>TECUCI</t>
  </si>
  <si>
    <t xml:space="preserve">Modernizarea transportului public local prin achiziția de autobuze la nivelul zonei periurbane Tecuci </t>
  </si>
  <si>
    <t>Nr. Cerere</t>
  </si>
  <si>
    <t>Nr. înreg.</t>
  </si>
  <si>
    <t>TOTAL</t>
  </si>
  <si>
    <t>Valoare finantare</t>
  </si>
  <si>
    <t>I.1.3 - Asigurarea infrastructurii pentru transportul verde - puncte de reîncărcare vehicule electrice</t>
  </si>
  <si>
    <t>C10 -</t>
  </si>
  <si>
    <t>135355/
29.11.2022</t>
  </si>
  <si>
    <t>135364/
29.11.2022</t>
  </si>
  <si>
    <t>135470/
29.11.2022</t>
  </si>
  <si>
    <t>135463/
29.11.2022</t>
  </si>
  <si>
    <t>135453/
29.11.2022</t>
  </si>
  <si>
    <t>135450/
29.11.2022</t>
  </si>
  <si>
    <t>135447/
29.11.2022</t>
  </si>
  <si>
    <t>135445/
29.11.2022</t>
  </si>
  <si>
    <t>135440/
29.11.2022</t>
  </si>
  <si>
    <t>135435/
29.11.2022</t>
  </si>
  <si>
    <t>135429/
29.11.2022</t>
  </si>
  <si>
    <t>135422/
29.11.2022</t>
  </si>
  <si>
    <t>135417/
29.11.2022</t>
  </si>
  <si>
    <t>135414/
29.11.2022</t>
  </si>
  <si>
    <t>135408/
29.11.2022</t>
  </si>
  <si>
    <t>135402/
29.11.2022</t>
  </si>
  <si>
    <t>135396/
29.11.2022</t>
  </si>
  <si>
    <t>135391/
29.11.2022</t>
  </si>
  <si>
    <t>135389/
29.11.2022</t>
  </si>
  <si>
    <t>135384/
29.11.2022</t>
  </si>
  <si>
    <t>135379/
29.11.2022</t>
  </si>
  <si>
    <t>135366/
29.11.2022</t>
  </si>
  <si>
    <t>LOT 19</t>
  </si>
  <si>
    <t>135666/
29.11.2022</t>
  </si>
  <si>
    <t>135629/
29.11.2022</t>
  </si>
  <si>
    <t>135768/
29.11.2022</t>
  </si>
  <si>
    <t>Proiect integrat pentru achizitia de vehicule nepoluante (electrice)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</si>
</sst>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2" borderId="3" xfId="1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/>
    <xf numFmtId="164" fontId="2" fillId="0" borderId="0" xfId="0" applyNumberFormat="1" applyFont="1"/>
    <xf numFmtId="0" fontId="4" fillId="2" borderId="0" xfId="1" applyFont="1" applyFill="1" applyBorder="1" applyAlignment="1">
      <alignment vertical="top"/>
    </xf>
    <xf numFmtId="0" fontId="5" fillId="2" borderId="0" xfId="1" applyFont="1" applyFill="1" applyBorder="1" applyAlignment="1">
      <alignment horizontal="left" vertical="top"/>
    </xf>
    <xf numFmtId="0" fontId="5" fillId="2" borderId="0" xfId="1" applyFont="1" applyFill="1" applyBorder="1" applyAlignment="1">
      <alignment vertical="top"/>
    </xf>
    <xf numFmtId="0" fontId="4" fillId="2" borderId="0" xfId="1" applyFont="1" applyFill="1" applyBorder="1" applyAlignment="1">
      <alignment horizontal="right" vertical="top"/>
    </xf>
    <xf numFmtId="0" fontId="4" fillId="2" borderId="0" xfId="1" applyFont="1" applyFill="1" applyBorder="1" applyAlignment="1">
      <alignment horizontal="left" vertical="top"/>
    </xf>
    <xf numFmtId="164" fontId="5" fillId="2" borderId="0" xfId="1" applyNumberFormat="1" applyFont="1" applyFill="1" applyBorder="1" applyAlignment="1">
      <alignment horizontal="right" vertical="top"/>
    </xf>
    <xf numFmtId="0" fontId="4" fillId="2" borderId="0" xfId="0" applyNumberFormat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center" vertical="top"/>
    </xf>
    <xf numFmtId="49" fontId="5" fillId="2" borderId="0" xfId="1" applyNumberFormat="1" applyFont="1" applyFill="1" applyBorder="1" applyAlignment="1">
      <alignment horizontal="center" vertical="top"/>
    </xf>
    <xf numFmtId="0" fontId="4" fillId="3" borderId="7" xfId="1" applyNumberFormat="1" applyFont="1" applyFill="1" applyBorder="1" applyAlignment="1">
      <alignment horizontal="center" vertical="center"/>
    </xf>
    <xf numFmtId="0" fontId="4" fillId="3" borderId="6" xfId="1" applyNumberFormat="1" applyFont="1" applyFill="1" applyBorder="1" applyAlignment="1">
      <alignment horizontal="center" vertical="center"/>
    </xf>
    <xf numFmtId="49" fontId="4" fillId="3" borderId="6" xfId="1" applyNumberFormat="1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center"/>
    </xf>
    <xf numFmtId="164" fontId="4" fillId="3" borderId="5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7" fillId="3" borderId="4" xfId="0" applyFont="1" applyFill="1" applyBorder="1" applyAlignment="1">
      <alignment horizontal="center" vertical="top" wrapText="1"/>
    </xf>
    <xf numFmtId="0" fontId="6" fillId="0" borderId="0" xfId="0" applyFont="1" applyFill="1"/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5">
    <dxf>
      <font>
        <strike val="0"/>
        <outline val="0"/>
        <shadow val="0"/>
        <u val="none"/>
        <vertAlign val="baseline"/>
        <sz val="1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rebuchet M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rebuchet M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rebuchet M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rebuchet M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rebuchet M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rebuchet M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9" name="Table9" displayName="Table9" ref="A4:J30" totalsRowShown="0" headerRowDxfId="14" dataDxfId="12" headerRowBorderDxfId="13" tableBorderDxfId="11" totalsRowBorderDxfId="10" headerRowCellStyle="Normal 2">
  <autoFilter ref="A4:J30"/>
  <sortState ref="A5:J29">
    <sortCondition ref="D4:D29"/>
  </sortState>
  <tableColumns count="10">
    <tableColumn id="1" name="Nr." dataDxfId="9"/>
    <tableColumn id="2" name="Nr. înreg." dataDxfId="8"/>
    <tableColumn id="3" name="Tip UAT" dataDxfId="7"/>
    <tableColumn id="4" name="UAT" dataDxfId="6"/>
    <tableColumn id="5" name="Județ" dataDxfId="5"/>
    <tableColumn id="6" name="Nr. Cerere" dataDxfId="4"/>
    <tableColumn id="7" name="Titlu proiect" dataDxfId="3"/>
    <tableColumn id="8" name="Valoare finantare" dataDxfId="2"/>
    <tableColumn id="9" name="TVA total" dataDxfId="1">
      <calculatedColumnFormula>Table9[[#This Row],[Valoare finantare]]*19%</calculatedColumnFormula>
    </tableColumn>
    <tableColumn id="10" name="Valoare Total" dataDxfId="0">
      <calculatedColumnFormula>Table9[[#This Row],[TVA total]]+Table9[[#This Row],[Valoare finantare]]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A5" sqref="A5"/>
    </sheetView>
  </sheetViews>
  <sheetFormatPr defaultRowHeight="16.5" x14ac:dyDescent="0.3"/>
  <cols>
    <col min="1" max="1" width="9.140625" style="4"/>
    <col min="2" max="2" width="15.5703125" style="4" customWidth="1"/>
    <col min="3" max="3" width="16.7109375" style="4" customWidth="1"/>
    <col min="4" max="4" width="16.28515625" style="4" customWidth="1"/>
    <col min="5" max="5" width="17" style="4" customWidth="1"/>
    <col min="6" max="6" width="17.42578125" style="4" customWidth="1"/>
    <col min="7" max="7" width="66.5703125" style="4" customWidth="1"/>
    <col min="8" max="8" width="24" style="5" customWidth="1"/>
    <col min="9" max="9" width="26.140625" style="4" customWidth="1"/>
    <col min="10" max="10" width="27" style="4" customWidth="1"/>
    <col min="11" max="16384" width="9.140625" style="4"/>
  </cols>
  <sheetData>
    <row r="1" spans="1:10" s="8" customFormat="1" ht="18" x14ac:dyDescent="0.25">
      <c r="A1" s="6"/>
      <c r="B1" s="6"/>
      <c r="C1" s="7"/>
      <c r="E1" s="9" t="s">
        <v>99</v>
      </c>
      <c r="F1" s="6" t="s">
        <v>15</v>
      </c>
      <c r="G1" s="10"/>
      <c r="H1" s="11"/>
      <c r="I1" s="11"/>
      <c r="J1" s="11"/>
    </row>
    <row r="2" spans="1:10" s="8" customFormat="1" ht="18" x14ac:dyDescent="0.25">
      <c r="A2" s="6"/>
      <c r="B2" s="6" t="s">
        <v>122</v>
      </c>
      <c r="C2" s="7"/>
      <c r="E2" s="9" t="s">
        <v>99</v>
      </c>
      <c r="F2" s="12" t="s">
        <v>98</v>
      </c>
      <c r="G2" s="10"/>
      <c r="H2" s="11"/>
      <c r="I2" s="11"/>
      <c r="J2" s="11"/>
    </row>
    <row r="3" spans="1:10" s="8" customFormat="1" ht="18" x14ac:dyDescent="0.25">
      <c r="A3" s="6"/>
      <c r="B3" s="6"/>
      <c r="C3" s="7"/>
      <c r="E3" s="13"/>
      <c r="F3" s="14"/>
      <c r="G3" s="7"/>
      <c r="H3" s="11"/>
      <c r="I3" s="11"/>
      <c r="J3" s="11"/>
    </row>
    <row r="4" spans="1:10" s="20" customFormat="1" ht="18" x14ac:dyDescent="0.35">
      <c r="A4" s="15" t="s">
        <v>13</v>
      </c>
      <c r="B4" s="16" t="s">
        <v>95</v>
      </c>
      <c r="C4" s="16" t="s">
        <v>12</v>
      </c>
      <c r="D4" s="16" t="s">
        <v>11</v>
      </c>
      <c r="E4" s="16" t="s">
        <v>10</v>
      </c>
      <c r="F4" s="17" t="s">
        <v>94</v>
      </c>
      <c r="G4" s="16" t="s">
        <v>9</v>
      </c>
      <c r="H4" s="18" t="s">
        <v>97</v>
      </c>
      <c r="I4" s="18" t="s">
        <v>14</v>
      </c>
      <c r="J4" s="19" t="s">
        <v>8</v>
      </c>
    </row>
    <row r="5" spans="1:10" s="3" customFormat="1" ht="66" x14ac:dyDescent="0.3">
      <c r="A5" s="1">
        <v>1</v>
      </c>
      <c r="B5" s="27" t="s">
        <v>107</v>
      </c>
      <c r="C5" s="28" t="s">
        <v>1</v>
      </c>
      <c r="D5" s="25" t="s">
        <v>79</v>
      </c>
      <c r="E5" s="29" t="s">
        <v>21</v>
      </c>
      <c r="F5" s="30" t="s">
        <v>78</v>
      </c>
      <c r="G5" s="25" t="s">
        <v>80</v>
      </c>
      <c r="H5" s="33">
        <v>1969080</v>
      </c>
      <c r="I5" s="38">
        <f>Table9[[#This Row],[Valoare finantare]]*19%</f>
        <v>374125.2</v>
      </c>
      <c r="J5" s="39">
        <f>Table9[[#This Row],[TVA total]]+Table9[[#This Row],[Valoare finantare]]</f>
        <v>2343205.2000000002</v>
      </c>
    </row>
    <row r="6" spans="1:10" s="3" customFormat="1" ht="33" x14ac:dyDescent="0.3">
      <c r="A6" s="1">
        <v>2</v>
      </c>
      <c r="B6" s="31" t="s">
        <v>123</v>
      </c>
      <c r="C6" s="28" t="s">
        <v>0</v>
      </c>
      <c r="D6" s="32" t="s">
        <v>77</v>
      </c>
      <c r="E6" s="33" t="s">
        <v>20</v>
      </c>
      <c r="F6" s="34" t="s">
        <v>76</v>
      </c>
      <c r="G6" s="25" t="s">
        <v>38</v>
      </c>
      <c r="H6" s="33">
        <v>8875628.0999999996</v>
      </c>
      <c r="I6" s="38">
        <f>Table9[[#This Row],[Valoare finantare]]*19%</f>
        <v>1686369.3389999999</v>
      </c>
      <c r="J6" s="39">
        <f>Table9[[#This Row],[TVA total]]+Table9[[#This Row],[Valoare finantare]]</f>
        <v>10561997.438999999</v>
      </c>
    </row>
    <row r="7" spans="1:10" s="3" customFormat="1" ht="33" x14ac:dyDescent="0.3">
      <c r="A7" s="1">
        <v>3</v>
      </c>
      <c r="B7" s="27" t="s">
        <v>104</v>
      </c>
      <c r="C7" s="28" t="s">
        <v>0</v>
      </c>
      <c r="D7" s="25" t="s">
        <v>7</v>
      </c>
      <c r="E7" s="29" t="s">
        <v>27</v>
      </c>
      <c r="F7" s="30" t="s">
        <v>28</v>
      </c>
      <c r="G7" s="25" t="s">
        <v>29</v>
      </c>
      <c r="H7" s="33">
        <v>9569728.8000000007</v>
      </c>
      <c r="I7" s="38">
        <f>Table9[[#This Row],[Valoare finantare]]*19%</f>
        <v>1818248.4720000001</v>
      </c>
      <c r="J7" s="39">
        <f>Table9[[#This Row],[TVA total]]+Table9[[#This Row],[Valoare finantare]]</f>
        <v>11387977.272</v>
      </c>
    </row>
    <row r="8" spans="1:10" s="3" customFormat="1" ht="33" x14ac:dyDescent="0.3">
      <c r="A8" s="1">
        <v>4</v>
      </c>
      <c r="B8" s="27" t="s">
        <v>113</v>
      </c>
      <c r="C8" s="28" t="s">
        <v>1</v>
      </c>
      <c r="D8" s="25" t="s">
        <v>49</v>
      </c>
      <c r="E8" s="29" t="s">
        <v>21</v>
      </c>
      <c r="F8" s="30" t="s">
        <v>48</v>
      </c>
      <c r="G8" s="25" t="s">
        <v>126</v>
      </c>
      <c r="H8" s="33">
        <v>2953620</v>
      </c>
      <c r="I8" s="38">
        <f>Table9[[#This Row],[Valoare finantare]]*19%</f>
        <v>561187.80000000005</v>
      </c>
      <c r="J8" s="39">
        <f>Table9[[#This Row],[TVA total]]+Table9[[#This Row],[Valoare finantare]]</f>
        <v>3514807.8</v>
      </c>
    </row>
    <row r="9" spans="1:10" s="3" customFormat="1" ht="33" x14ac:dyDescent="0.3">
      <c r="A9" s="1">
        <v>5</v>
      </c>
      <c r="B9" s="27" t="s">
        <v>115</v>
      </c>
      <c r="C9" s="28" t="s">
        <v>1</v>
      </c>
      <c r="D9" s="25" t="s">
        <v>72</v>
      </c>
      <c r="E9" s="29" t="s">
        <v>21</v>
      </c>
      <c r="F9" s="30" t="s">
        <v>71</v>
      </c>
      <c r="G9" s="25" t="s">
        <v>73</v>
      </c>
      <c r="H9" s="33">
        <v>1722945</v>
      </c>
      <c r="I9" s="38">
        <f>Table9[[#This Row],[Valoare finantare]]*19%</f>
        <v>327359.55</v>
      </c>
      <c r="J9" s="39">
        <f>Table9[[#This Row],[TVA total]]+Table9[[#This Row],[Valoare finantare]]</f>
        <v>2050304.55</v>
      </c>
    </row>
    <row r="10" spans="1:10" s="3" customFormat="1" ht="33" x14ac:dyDescent="0.3">
      <c r="A10" s="1">
        <v>6</v>
      </c>
      <c r="B10" s="27" t="s">
        <v>120</v>
      </c>
      <c r="C10" s="28" t="s">
        <v>1</v>
      </c>
      <c r="D10" s="25" t="s">
        <v>82</v>
      </c>
      <c r="E10" s="29" t="s">
        <v>21</v>
      </c>
      <c r="F10" s="30" t="s">
        <v>81</v>
      </c>
      <c r="G10" s="25" t="s">
        <v>83</v>
      </c>
      <c r="H10" s="33">
        <v>1722945</v>
      </c>
      <c r="I10" s="38">
        <f>Table9[[#This Row],[Valoare finantare]]*19%</f>
        <v>327359.55</v>
      </c>
      <c r="J10" s="39">
        <f>Table9[[#This Row],[TVA total]]+Table9[[#This Row],[Valoare finantare]]</f>
        <v>2050304.55</v>
      </c>
    </row>
    <row r="11" spans="1:10" s="3" customFormat="1" ht="33" x14ac:dyDescent="0.3">
      <c r="A11" s="1">
        <v>7</v>
      </c>
      <c r="B11" s="27" t="s">
        <v>117</v>
      </c>
      <c r="C11" s="28" t="s">
        <v>2</v>
      </c>
      <c r="D11" s="25" t="s">
        <v>3</v>
      </c>
      <c r="E11" s="29" t="s">
        <v>3</v>
      </c>
      <c r="F11" s="30" t="s">
        <v>74</v>
      </c>
      <c r="G11" s="25" t="s">
        <v>75</v>
      </c>
      <c r="H11" s="33">
        <v>73003641</v>
      </c>
      <c r="I11" s="38">
        <f>Table9[[#This Row],[Valoare finantare]]*19%</f>
        <v>13870691.790000001</v>
      </c>
      <c r="J11" s="39">
        <f>Table9[[#This Row],[TVA total]]+Table9[[#This Row],[Valoare finantare]]</f>
        <v>86874332.790000007</v>
      </c>
    </row>
    <row r="12" spans="1:10" s="3" customFormat="1" ht="33" x14ac:dyDescent="0.3">
      <c r="A12" s="1">
        <v>8</v>
      </c>
      <c r="B12" s="27" t="s">
        <v>103</v>
      </c>
      <c r="C12" s="28" t="s">
        <v>1</v>
      </c>
      <c r="D12" s="25" t="s">
        <v>60</v>
      </c>
      <c r="E12" s="29" t="s">
        <v>21</v>
      </c>
      <c r="F12" s="30" t="s">
        <v>59</v>
      </c>
      <c r="G12" s="25" t="s">
        <v>61</v>
      </c>
      <c r="H12" s="33">
        <v>1476810</v>
      </c>
      <c r="I12" s="38">
        <f>Table9[[#This Row],[Valoare finantare]]*19%</f>
        <v>280593.90000000002</v>
      </c>
      <c r="J12" s="39">
        <f>Table9[[#This Row],[TVA total]]+Table9[[#This Row],[Valoare finantare]]</f>
        <v>1757403.9</v>
      </c>
    </row>
    <row r="13" spans="1:10" s="3" customFormat="1" ht="33" x14ac:dyDescent="0.3">
      <c r="A13" s="1">
        <v>9</v>
      </c>
      <c r="B13" s="27" t="s">
        <v>105</v>
      </c>
      <c r="C13" s="28" t="s">
        <v>0</v>
      </c>
      <c r="D13" s="25" t="s">
        <v>6</v>
      </c>
      <c r="E13" s="29" t="s">
        <v>63</v>
      </c>
      <c r="F13" s="30" t="s">
        <v>62</v>
      </c>
      <c r="G13" s="25" t="s">
        <v>64</v>
      </c>
      <c r="H13" s="33">
        <v>9569728.8000000007</v>
      </c>
      <c r="I13" s="38">
        <f>Table9[[#This Row],[Valoare finantare]]*19%</f>
        <v>1818248.4720000001</v>
      </c>
      <c r="J13" s="39">
        <f>Table9[[#This Row],[TVA total]]+Table9[[#This Row],[Valoare finantare]]</f>
        <v>11387977.272</v>
      </c>
    </row>
    <row r="14" spans="1:10" s="3" customFormat="1" ht="33" x14ac:dyDescent="0.3">
      <c r="A14" s="1">
        <v>10</v>
      </c>
      <c r="B14" s="27" t="s">
        <v>121</v>
      </c>
      <c r="C14" s="28" t="s">
        <v>1</v>
      </c>
      <c r="D14" s="25" t="s">
        <v>32</v>
      </c>
      <c r="E14" s="29" t="s">
        <v>24</v>
      </c>
      <c r="F14" s="30" t="s">
        <v>31</v>
      </c>
      <c r="G14" s="25" t="s">
        <v>33</v>
      </c>
      <c r="H14" s="33">
        <v>1230675</v>
      </c>
      <c r="I14" s="38">
        <f>Table9[[#This Row],[Valoare finantare]]*19%</f>
        <v>233828.25</v>
      </c>
      <c r="J14" s="39">
        <f>Table9[[#This Row],[TVA total]]+Table9[[#This Row],[Valoare finantare]]</f>
        <v>1464503.25</v>
      </c>
    </row>
    <row r="15" spans="1:10" s="3" customFormat="1" ht="33" x14ac:dyDescent="0.3">
      <c r="A15" s="1">
        <v>11</v>
      </c>
      <c r="B15" s="29" t="s">
        <v>124</v>
      </c>
      <c r="C15" s="28" t="s">
        <v>0</v>
      </c>
      <c r="D15" s="25" t="s">
        <v>17</v>
      </c>
      <c r="E15" s="29" t="s">
        <v>18</v>
      </c>
      <c r="F15" s="30" t="s">
        <v>16</v>
      </c>
      <c r="G15" s="25" t="s">
        <v>19</v>
      </c>
      <c r="H15" s="33">
        <v>5892471.9000000004</v>
      </c>
      <c r="I15" s="38">
        <f>Table9[[#This Row],[Valoare finantare]]*19%</f>
        <v>1119569.6610000001</v>
      </c>
      <c r="J15" s="39">
        <f>Table9[[#This Row],[TVA total]]+Table9[[#This Row],[Valoare finantare]]</f>
        <v>7012041.5610000007</v>
      </c>
    </row>
    <row r="16" spans="1:10" s="3" customFormat="1" ht="33" x14ac:dyDescent="0.3">
      <c r="A16" s="1">
        <v>12</v>
      </c>
      <c r="B16" s="27" t="s">
        <v>111</v>
      </c>
      <c r="C16" s="28" t="s">
        <v>0</v>
      </c>
      <c r="D16" s="25" t="s">
        <v>35</v>
      </c>
      <c r="E16" s="29" t="s">
        <v>36</v>
      </c>
      <c r="F16" s="30" t="s">
        <v>34</v>
      </c>
      <c r="G16" s="25" t="s">
        <v>37</v>
      </c>
      <c r="H16" s="33">
        <v>6207524.7000000002</v>
      </c>
      <c r="I16" s="38">
        <f>Table9[[#This Row],[Valoare finantare]]*19%</f>
        <v>1179429.693</v>
      </c>
      <c r="J16" s="39">
        <f>Table9[[#This Row],[TVA total]]+Table9[[#This Row],[Valoare finantare]]</f>
        <v>7386954.3930000002</v>
      </c>
    </row>
    <row r="17" spans="1:10" s="3" customFormat="1" ht="49.5" x14ac:dyDescent="0.3">
      <c r="A17" s="1">
        <v>13</v>
      </c>
      <c r="B17" s="27" t="s">
        <v>110</v>
      </c>
      <c r="C17" s="28" t="s">
        <v>1</v>
      </c>
      <c r="D17" s="25" t="s">
        <v>51</v>
      </c>
      <c r="E17" s="29" t="s">
        <v>21</v>
      </c>
      <c r="F17" s="30" t="s">
        <v>50</v>
      </c>
      <c r="G17" s="25" t="s">
        <v>52</v>
      </c>
      <c r="H17" s="33">
        <v>2953620</v>
      </c>
      <c r="I17" s="38">
        <f>Table9[[#This Row],[Valoare finantare]]*19%</f>
        <v>561187.80000000005</v>
      </c>
      <c r="J17" s="39">
        <f>Table9[[#This Row],[TVA total]]+Table9[[#This Row],[Valoare finantare]]</f>
        <v>3514807.8</v>
      </c>
    </row>
    <row r="18" spans="1:10" s="3" customFormat="1" ht="49.5" x14ac:dyDescent="0.3">
      <c r="A18" s="1">
        <v>14</v>
      </c>
      <c r="B18" s="27" t="s">
        <v>118</v>
      </c>
      <c r="C18" s="28" t="s">
        <v>1</v>
      </c>
      <c r="D18" s="25" t="s">
        <v>57</v>
      </c>
      <c r="E18" s="29" t="s">
        <v>24</v>
      </c>
      <c r="F18" s="30" t="s">
        <v>56</v>
      </c>
      <c r="G18" s="25" t="s">
        <v>58</v>
      </c>
      <c r="H18" s="33">
        <v>1722945</v>
      </c>
      <c r="I18" s="38">
        <f>Table9[[#This Row],[Valoare finantare]]*19%</f>
        <v>327359.55</v>
      </c>
      <c r="J18" s="39">
        <f>Table9[[#This Row],[TVA total]]+Table9[[#This Row],[Valoare finantare]]</f>
        <v>2050304.55</v>
      </c>
    </row>
    <row r="19" spans="1:10" s="3" customFormat="1" ht="33" x14ac:dyDescent="0.3">
      <c r="A19" s="1">
        <v>15</v>
      </c>
      <c r="B19" s="27" t="s">
        <v>119</v>
      </c>
      <c r="C19" s="28" t="s">
        <v>1</v>
      </c>
      <c r="D19" s="25" t="s">
        <v>66</v>
      </c>
      <c r="E19" s="29" t="s">
        <v>43</v>
      </c>
      <c r="F19" s="30" t="s">
        <v>65</v>
      </c>
      <c r="G19" s="25" t="s">
        <v>67</v>
      </c>
      <c r="H19" s="33">
        <v>1476810</v>
      </c>
      <c r="I19" s="38">
        <f>Table9[[#This Row],[Valoare finantare]]*19%</f>
        <v>280593.90000000002</v>
      </c>
      <c r="J19" s="39">
        <f>Table9[[#This Row],[TVA total]]+Table9[[#This Row],[Valoare finantare]]</f>
        <v>1757403.9</v>
      </c>
    </row>
    <row r="20" spans="1:10" s="3" customFormat="1" ht="33" x14ac:dyDescent="0.3">
      <c r="A20" s="1">
        <v>16</v>
      </c>
      <c r="B20" s="27" t="s">
        <v>102</v>
      </c>
      <c r="C20" s="28" t="s">
        <v>2</v>
      </c>
      <c r="D20" s="25" t="s">
        <v>26</v>
      </c>
      <c r="E20" s="29" t="s">
        <v>26</v>
      </c>
      <c r="F20" s="30" t="s">
        <v>89</v>
      </c>
      <c r="G20" s="25" t="s">
        <v>90</v>
      </c>
      <c r="H20" s="33">
        <v>53962637.399999999</v>
      </c>
      <c r="I20" s="38">
        <f>Table9[[#This Row],[Valoare finantare]]*19%</f>
        <v>10252901.106000001</v>
      </c>
      <c r="J20" s="39">
        <f>Table9[[#This Row],[TVA total]]+Table9[[#This Row],[Valoare finantare]]</f>
        <v>64215538.505999997</v>
      </c>
    </row>
    <row r="21" spans="1:10" s="3" customFormat="1" ht="33" x14ac:dyDescent="0.3">
      <c r="A21" s="1">
        <v>17</v>
      </c>
      <c r="B21" s="27" t="s">
        <v>106</v>
      </c>
      <c r="C21" s="28" t="s">
        <v>0</v>
      </c>
      <c r="D21" s="25" t="s">
        <v>5</v>
      </c>
      <c r="E21" s="29" t="s">
        <v>30</v>
      </c>
      <c r="F21" s="30" t="s">
        <v>39</v>
      </c>
      <c r="G21" s="25" t="s">
        <v>40</v>
      </c>
      <c r="H21" s="33">
        <v>4784864.4000000004</v>
      </c>
      <c r="I21" s="38">
        <f>Table9[[#This Row],[Valoare finantare]]*19%</f>
        <v>909124.23600000003</v>
      </c>
      <c r="J21" s="39">
        <f>Table9[[#This Row],[TVA total]]+Table9[[#This Row],[Valoare finantare]]</f>
        <v>5693988.6359999999</v>
      </c>
    </row>
    <row r="22" spans="1:10" s="3" customFormat="1" ht="33" x14ac:dyDescent="0.3">
      <c r="A22" s="1">
        <v>18</v>
      </c>
      <c r="B22" s="27" t="s">
        <v>108</v>
      </c>
      <c r="C22" s="28" t="s">
        <v>2</v>
      </c>
      <c r="D22" s="25" t="s">
        <v>54</v>
      </c>
      <c r="E22" s="29" t="s">
        <v>30</v>
      </c>
      <c r="F22" s="30" t="s">
        <v>53</v>
      </c>
      <c r="G22" s="25" t="s">
        <v>55</v>
      </c>
      <c r="H22" s="33">
        <v>20370132.600000001</v>
      </c>
      <c r="I22" s="38">
        <f>Table9[[#This Row],[Valoare finantare]]*19%</f>
        <v>3870325.1940000001</v>
      </c>
      <c r="J22" s="39">
        <f>Table9[[#This Row],[TVA total]]+Table9[[#This Row],[Valoare finantare]]</f>
        <v>24240457.794</v>
      </c>
    </row>
    <row r="23" spans="1:10" s="3" customFormat="1" ht="33" x14ac:dyDescent="0.3">
      <c r="A23" s="1">
        <v>19</v>
      </c>
      <c r="B23" s="27" t="s">
        <v>112</v>
      </c>
      <c r="C23" s="28" t="s">
        <v>1</v>
      </c>
      <c r="D23" s="25" t="s">
        <v>23</v>
      </c>
      <c r="E23" s="29" t="s">
        <v>24</v>
      </c>
      <c r="F23" s="30" t="s">
        <v>22</v>
      </c>
      <c r="G23" s="25" t="s">
        <v>25</v>
      </c>
      <c r="H23" s="33">
        <v>2707485</v>
      </c>
      <c r="I23" s="38">
        <f>Table9[[#This Row],[Valoare finantare]]*19%</f>
        <v>514422.15</v>
      </c>
      <c r="J23" s="39">
        <f>Table9[[#This Row],[TVA total]]+Table9[[#This Row],[Valoare finantare]]</f>
        <v>3221907.15</v>
      </c>
    </row>
    <row r="24" spans="1:10" s="3" customFormat="1" ht="49.5" x14ac:dyDescent="0.3">
      <c r="A24" s="1">
        <v>20</v>
      </c>
      <c r="B24" s="27" t="s">
        <v>109</v>
      </c>
      <c r="C24" s="28" t="s">
        <v>1</v>
      </c>
      <c r="D24" s="25" t="s">
        <v>46</v>
      </c>
      <c r="E24" s="29" t="s">
        <v>24</v>
      </c>
      <c r="F24" s="30" t="s">
        <v>45</v>
      </c>
      <c r="G24" s="25" t="s">
        <v>47</v>
      </c>
      <c r="H24" s="33">
        <v>4307362.5</v>
      </c>
      <c r="I24" s="38">
        <f>Table9[[#This Row],[Valoare finantare]]*19%</f>
        <v>818398.875</v>
      </c>
      <c r="J24" s="39">
        <f>Table9[[#This Row],[TVA total]]+Table9[[#This Row],[Valoare finantare]]</f>
        <v>5125761.375</v>
      </c>
    </row>
    <row r="25" spans="1:10" s="3" customFormat="1" ht="33" x14ac:dyDescent="0.3">
      <c r="A25" s="1">
        <v>21</v>
      </c>
      <c r="B25" s="27" t="s">
        <v>101</v>
      </c>
      <c r="C25" s="28" t="s">
        <v>0</v>
      </c>
      <c r="D25" s="25" t="s">
        <v>42</v>
      </c>
      <c r="E25" s="29" t="s">
        <v>43</v>
      </c>
      <c r="F25" s="30" t="s">
        <v>41</v>
      </c>
      <c r="G25" s="25" t="s">
        <v>44</v>
      </c>
      <c r="H25" s="33">
        <v>14354593.199999999</v>
      </c>
      <c r="I25" s="38">
        <f>Table9[[#This Row],[Valoare finantare]]*19%</f>
        <v>2727372.7080000001</v>
      </c>
      <c r="J25" s="39">
        <f>Table9[[#This Row],[TVA total]]+Table9[[#This Row],[Valoare finantare]]</f>
        <v>17081965.908</v>
      </c>
    </row>
    <row r="26" spans="1:10" s="3" customFormat="1" ht="33" x14ac:dyDescent="0.3">
      <c r="A26" s="1">
        <v>22</v>
      </c>
      <c r="B26" s="27" t="s">
        <v>116</v>
      </c>
      <c r="C26" s="28" t="s">
        <v>2</v>
      </c>
      <c r="D26" s="25" t="s">
        <v>85</v>
      </c>
      <c r="E26" s="29" t="s">
        <v>30</v>
      </c>
      <c r="F26" s="30" t="s">
        <v>84</v>
      </c>
      <c r="G26" s="25" t="s">
        <v>86</v>
      </c>
      <c r="H26" s="33">
        <v>20463663.899999999</v>
      </c>
      <c r="I26" s="38">
        <f>Table9[[#This Row],[Valoare finantare]]*19%</f>
        <v>3888096.1409999998</v>
      </c>
      <c r="J26" s="39">
        <f>Table9[[#This Row],[TVA total]]+Table9[[#This Row],[Valoare finantare]]</f>
        <v>24351760.040999997</v>
      </c>
    </row>
    <row r="27" spans="1:10" s="3" customFormat="1" ht="33" x14ac:dyDescent="0.3">
      <c r="A27" s="1">
        <v>23</v>
      </c>
      <c r="B27" s="27" t="s">
        <v>114</v>
      </c>
      <c r="C27" s="28" t="s">
        <v>2</v>
      </c>
      <c r="D27" s="25" t="s">
        <v>92</v>
      </c>
      <c r="E27" s="29" t="s">
        <v>24</v>
      </c>
      <c r="F27" s="30" t="s">
        <v>91</v>
      </c>
      <c r="G27" s="25" t="s">
        <v>93</v>
      </c>
      <c r="H27" s="33">
        <v>11046538.800000001</v>
      </c>
      <c r="I27" s="38">
        <f>Table9[[#This Row],[Valoare finantare]]*19%</f>
        <v>2098842.372</v>
      </c>
      <c r="J27" s="39">
        <f>Table9[[#This Row],[TVA total]]+Table9[[#This Row],[Valoare finantare]]</f>
        <v>13145381.172</v>
      </c>
    </row>
    <row r="28" spans="1:10" s="3" customFormat="1" ht="33" x14ac:dyDescent="0.3">
      <c r="A28" s="1">
        <v>24</v>
      </c>
      <c r="B28" s="27" t="s">
        <v>100</v>
      </c>
      <c r="C28" s="28" t="s">
        <v>2</v>
      </c>
      <c r="D28" s="25" t="s">
        <v>4</v>
      </c>
      <c r="E28" s="29" t="s">
        <v>21</v>
      </c>
      <c r="F28" s="30" t="s">
        <v>87</v>
      </c>
      <c r="G28" s="25" t="s">
        <v>88</v>
      </c>
      <c r="H28" s="33">
        <v>21551580.600000001</v>
      </c>
      <c r="I28" s="38">
        <f>Table9[[#This Row],[Valoare finantare]]*19%</f>
        <v>4094800.3140000002</v>
      </c>
      <c r="J28" s="39">
        <f>Table9[[#This Row],[TVA total]]+Table9[[#This Row],[Valoare finantare]]</f>
        <v>25646380.914000001</v>
      </c>
    </row>
    <row r="29" spans="1:10" s="3" customFormat="1" ht="49.5" x14ac:dyDescent="0.3">
      <c r="A29" s="2">
        <v>25</v>
      </c>
      <c r="B29" s="35" t="s">
        <v>125</v>
      </c>
      <c r="C29" s="36" t="s">
        <v>2</v>
      </c>
      <c r="D29" s="26" t="s">
        <v>69</v>
      </c>
      <c r="E29" s="35" t="s">
        <v>20</v>
      </c>
      <c r="F29" s="37" t="s">
        <v>68</v>
      </c>
      <c r="G29" s="26" t="s">
        <v>70</v>
      </c>
      <c r="H29" s="40">
        <v>20889723.59</v>
      </c>
      <c r="I29" s="40">
        <f>Table9[[#This Row],[Valoare finantare]]*19%</f>
        <v>3969047.4821000001</v>
      </c>
      <c r="J29" s="41">
        <f>Table9[[#This Row],[TVA total]]+Table9[[#This Row],[Valoare finantare]]</f>
        <v>24858771.072099999</v>
      </c>
    </row>
    <row r="30" spans="1:10" s="24" customFormat="1" ht="18" x14ac:dyDescent="0.35">
      <c r="A30" s="21"/>
      <c r="B30" s="22"/>
      <c r="C30" s="22"/>
      <c r="D30" s="22"/>
      <c r="E30" s="22"/>
      <c r="F30" s="22"/>
      <c r="G30" s="23" t="s">
        <v>96</v>
      </c>
      <c r="H30" s="42">
        <f>SUM(H5:H29)</f>
        <v>304786755.29000002</v>
      </c>
      <c r="I30" s="42">
        <f>Table9[[#This Row],[Valoare finantare]]*19%</f>
        <v>57909483.505100004</v>
      </c>
      <c r="J30" s="43">
        <f>Table9[[#This Row],[TVA total]]+Table9[[#This Row],[Valoare finantare]]</f>
        <v>362696238.79510003</v>
      </c>
    </row>
  </sheetData>
  <pageMargins left="0.7" right="0.7" top="0.75" bottom="0.75" header="0.3" footer="0.3"/>
  <pageSetup orientation="portrait" horizontalDpi="4294967294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i1.1 - lot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2022-12-12T09:23:13Z</dcterms:modified>
</cp:coreProperties>
</file>