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defaultThemeVersion="166925"/>
  <mc:AlternateContent xmlns:mc="http://schemas.openxmlformats.org/markup-compatibility/2006">
    <mc:Choice Requires="x15">
      <x15ac:absPath xmlns:x15ac="http://schemas.microsoft.com/office/spreadsheetml/2010/11/ac" url="C:\Users\Nicoleta Topirceanu\Desktop\POR SM 2021-2027\Ghiduri\Situații ghiduri\Calendar lansare ghiduri_art.49 din 1060\"/>
    </mc:Choice>
  </mc:AlternateContent>
  <xr:revisionPtr revIDLastSave="0" documentId="13_ncr:1_{2CE42F38-40C0-4173-9F17-E2A7921A3C08}" xr6:coauthVersionLast="47" xr6:coauthVersionMax="47" xr10:uidLastSave="{00000000-0000-0000-0000-000000000000}"/>
  <bookViews>
    <workbookView xWindow="-108" yWindow="-108" windowWidth="23256" windowHeight="12456" xr2:uid="{00000000-000D-0000-FFFF-FFFF00000000}"/>
  </bookViews>
  <sheets>
    <sheet name="31.07.2023" sheetId="1" r:id="rId1"/>
    <sheet name="Sheet1" sheetId="2" r:id="rId2"/>
  </sheets>
  <definedNames>
    <definedName name="_xlnm._FilterDatabase" localSheetId="0" hidden="1">'31.07.2023'!$A$3:$P$31</definedName>
    <definedName name="_xlnm.Print_Area" localSheetId="0">'31.07.2023'!$A$1:$P$31</definedName>
    <definedName name="_xlnm.Print_Titles" localSheetId="0">'31.07.2023'!$1:$3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6" i="1" l="1"/>
  <c r="A17" i="1" s="1"/>
  <c r="A18" i="1" s="1"/>
  <c r="A19" i="1" s="1"/>
  <c r="A20" i="1" s="1"/>
  <c r="A21" i="1" s="1"/>
  <c r="A22" i="1" s="1"/>
  <c r="A23" i="1" s="1"/>
  <c r="G7" i="1"/>
  <c r="G34" i="1" s="1"/>
  <c r="G40" i="1"/>
  <c r="G25" i="1"/>
  <c r="G24" i="1"/>
  <c r="R21" i="1" s="1"/>
  <c r="G30" i="1"/>
  <c r="G29" i="1"/>
  <c r="G31" i="1"/>
  <c r="G28" i="1"/>
  <c r="G33" i="1" l="1"/>
</calcChain>
</file>

<file path=xl/sharedStrings.xml><?xml version="1.0" encoding="utf-8"?>
<sst xmlns="http://schemas.openxmlformats.org/spreadsheetml/2006/main" count="422" uniqueCount="135">
  <si>
    <t>Nr. crt.</t>
  </si>
  <si>
    <t>Obiectiv de Politică</t>
  </si>
  <si>
    <t xml:space="preserve">Obiectiv Specific </t>
  </si>
  <si>
    <t xml:space="preserve">Zona geografică vizată de apelul de proiecte </t>
  </si>
  <si>
    <t>Perioada de consultare publică</t>
  </si>
  <si>
    <t>O.S 1.1 - Dezvoltarea și creșterea capacităților de cercetare și inovare și adoptarea tehnologiilor avansate</t>
  </si>
  <si>
    <t>Septembrie 2023</t>
  </si>
  <si>
    <t>Noiembrie 2023</t>
  </si>
  <si>
    <t>Octombrie 2023</t>
  </si>
  <si>
    <t>Martie 2024</t>
  </si>
  <si>
    <t>Mai 2024</t>
  </si>
  <si>
    <t>Denumire ghid</t>
  </si>
  <si>
    <t>Regiunea Sud-Muntenia</t>
  </si>
  <si>
    <t>Februarie 2024</t>
  </si>
  <si>
    <t>Valorificarea avantajelor digitalizării, în beneficiul cetățenilor, al organizațiilor de cercetare și al autorităților publice, prin înființarea și operaționalizarea Centrului de Date Regional Sud Muntenia</t>
  </si>
  <si>
    <t>Sprijin acordat municipiilor, altele decât municipiile resedință de județ, și orașelor, inclusiv zonelor urbane funcționale ale acestora, din regiunea Sud-Muntenia, pentru investiții în operațiuni de regenerare urbană</t>
  </si>
  <si>
    <t>Sprijin acordat municipiilor reședință de județ, inclusiv zonelor urbane funcționale ale acestora, din regiunea Sud-Muntenia, pentru investiții în operațiuni de regenerare urbană</t>
  </si>
  <si>
    <t>Promovarea eficienței energetice și reducerea emisiilor de gaze cu efect de seră prin investiții în clădiri publice, ale căror documentații tehnice au fost elaborate în cadrul Contractului de finanțare a serviciilor de dezvoltare a proiectelor cu nr. ELENA - 2019 - 154, finanțat din Horizon 2020 Energy Efficency Focus.</t>
  </si>
  <si>
    <t>O.S. 4.2 - Îmbunătățirea accesului egal la servicii de calitate și incluzive în educație, formare și învățarea pe tot parcursul vieții prin dezvoltarea infrastructurii accesibile, inclusiv prin promovarea rezilienței pentru educația și formarea la distanță și online</t>
  </si>
  <si>
    <t>Valorificarea avantajelor digitalizării, în beneficiul cetățenilor, al organizațiilor de cercetare și al autorităților publice, prin investiții în dezvoltarea infrastructurii, serviciilor și echipamentelor IT relevante și necesare</t>
  </si>
  <si>
    <t>Sprijin acordat municipiilor, altele decât municipiile reședință de județ, și orașelor, inclusiv zonelor urbane funcționale ale acestora, din regiunea Sud-Muntenia, pentru investiții în operațiuni de mobilitate urbană multimodală sustenabilă</t>
  </si>
  <si>
    <t>Sprijin acordat municipiilor reședință de județ, inclusiv zonelor urbane funcționale ale acestora, din regiunea Sud-Muntenia, pentru investiții în operațiuni de mobilitate urbană multimodală sustenabilă</t>
  </si>
  <si>
    <t>Dezvoltarea capacităților de cercetare – dezvoltare - inovare a organizațiilor publice de cercetare, a mediului de afaceri și a autorităților și instituțiilor publice locale/centrale în vederea ridicării nivelului de maturitate tehnologică a proiectelor sau a validării viabilității comerciale a rezultatelor cercetării</t>
  </si>
  <si>
    <t>Promovarea eficienței energetice și reducerea emisiilor de gaze cu efect de seră prin investiții în clădiri publice</t>
  </si>
  <si>
    <t>August 2023</t>
  </si>
  <si>
    <t>Ianuarie 2024</t>
  </si>
  <si>
    <t>Iunie 2024</t>
  </si>
  <si>
    <t>OP 4 - O Europă mai socială și mai favorabilă incluziunii, prin implementarea Pilonului european al drepturilor sociale</t>
  </si>
  <si>
    <t>OP 1 - O Europă mai competitivă și mai inteligentă, prin promovarea unei transformări economice inovatoare și inteligente și a conectivității TIC regionale</t>
  </si>
  <si>
    <t>OP 3 - O Europă mai conectată prin dezvoltarea mobilității</t>
  </si>
  <si>
    <t>OP 2 - O Europă mai verde, rezilientă, cu emisii reduse de dioxid de carbon care trece la o economie cu zero emisii de carbon, prin promovarea tranziției către o energie curată și echitabilă, a investițiilor verzi și albastre, a economiei circulare, a atenuării schimbărilor climatice si adaptării la acestea, a prevenirii și gestionării riscurilor și a mobilității urbane sustenabile</t>
  </si>
  <si>
    <t>O.S 1.2 - Valorificarea avantajelor digitalizării, în beneficiul cetățenilor, al companiilor, al organizațiilor de cercetare și al autorităților publice</t>
  </si>
  <si>
    <t>O.S. 1.3 - Intensificarea creșterii sustenabile și creșterea competitivității IMM-urilor și crearea de locuri de muncă în cadrul IMM-urilor, inclusiv prin investiții productive</t>
  </si>
  <si>
    <t>O.S. 3.2 - Dezvoltarea și ameliorarea unei mobilități naționale, regionale și locale sustenabile, reziliente la schimbările climatice, inteligente și intermodale, inclusiv îmbunătățirea accesului la TEN-T și a mobilității transfrontaliere</t>
  </si>
  <si>
    <t>O.S.5.2 - Promovarea dezvoltării locale integrate și incluzive în domeniul social, economic și al mediului, precum și a culturii, a patrimoniului natural, a turismului sustenabil și a securității în alte zone decât cele urbane</t>
  </si>
  <si>
    <t>O.S. 2.1 - Promovarea eficienței energetice și reducerea emisiilor de gaze cu efect de seră</t>
  </si>
  <si>
    <t>O.S. 5.1 - Promovarea dezvoltării integrate și incluzive în domeniul social, economic și al mediului, precum și a culturii, a patrimoniului natural, a turismului sustenabil și a securității în zonele urbane</t>
  </si>
  <si>
    <t>O.S. 2.8 - Promovarea mobilității urbane multimodale sustenabile, ca parte a tranziției către o economie cu zero emisii de dioxid de carbon</t>
  </si>
  <si>
    <t>O.S. 2.7 - Intensificare acțiunilor de protecție și conservare a naturii, a biodiversității și a
infrastructurii verzi, inclusiv în zonele urbane,
precum și reducerea tuturor formelor de poluare</t>
  </si>
  <si>
    <t>O.S. 1.4 -Dezvoltarea competențelor pentru specializare inteligentă, tranziție industrială și antreprenoriat</t>
  </si>
  <si>
    <t>Promovarea dezvoltării integrate și incluzive în domeniul cultural și a patrimoniului natural în regiunea Sud- Muntenia</t>
  </si>
  <si>
    <t>Promovarea eficienței energetice și reducerea emisiilor de gaze cu efect de seră prin investiții în locuințe multifamiliale</t>
  </si>
  <si>
    <t>Intensificare acțiunilor de protecție și conservare a naturii, a biodiversității și a infrastructurii verzi, inclusiv în zonele urbane, precum și reducerea tuturor formelor de poluare prin investiții în infrastructura verde-albastră</t>
  </si>
  <si>
    <t>Dezvoltarea și creșterea capacităților de cercetare și inovare și adoptarea tehnologiilor avansate prin sprijinirea transferului tehnologic în beneficiul IMM-urilor</t>
  </si>
  <si>
    <t>Intensificarea creșterii sustenabile și creșterea competitivității prin sprijinirea clusterelor</t>
  </si>
  <si>
    <t>Dezvoltarea competențelor în domeniile de specializare inteligentă tranziție industrială și antreprenoriat</t>
  </si>
  <si>
    <t>• Unități administrativ- teritoriale
• Instituții din subordinea Primăriilor
• Parteneriate dintre unități administrativ teritoriale și instituții din subordinea Primăriilor</t>
  </si>
  <si>
    <t xml:space="preserve">• Parteneriatul dintre Serviciul de Telecomunicații Speciale și cele șapte Unități administrativ-teritoriale Județ din regiunea Sud Muntenia </t>
  </si>
  <si>
    <t>• Microîntreprinderi
• Întreprinderi mici</t>
  </si>
  <si>
    <t>• Unități administrativ teritoriale Județ
• Parteneriate între Unități administrativ teritoriale Județ și Unități administrativ teritoriale Municipii/ Orașe/ Comune</t>
  </si>
  <si>
    <t>• Unități administrativ teritoriale Municipii reședință de județ</t>
  </si>
  <si>
    <t>• Unități administrativ teritoriale Județ/ Municipiu/ Oraș/ Comună</t>
  </si>
  <si>
    <t>• Autorități publice locale</t>
  </si>
  <si>
    <t>• Unități administrativ teritoriale Județ
• Unități administrativ teritoriale Municipii reședință de județ
• Parteneriate între UAT Județ și UAT Municipii reședință de județ
• Unități de cult
• Autorități publice locale</t>
  </si>
  <si>
    <t>• Unități administrativ teritoriale Județ
• Unități administrativ teritoriale Municipii reședință de județ
• Autorități Publice locale
• Autorități Publice Centrale</t>
  </si>
  <si>
    <t>• Unități administrativ teritoriale Județ
• Unități administrativ teritoriale Municipiu
• Unități administrativ teritoriale Oraș
• Unități administrativ teritoriale Comună 
• Unități de cult</t>
  </si>
  <si>
    <t>• Unități administrativ teritoriale Județ
• Unități administrativ teritoriale Municipiu
• Unități administrativ teritoriale Oraș
• Unități administrativ teritoriale Comună 
• Autorități Publice locale
• Autorități Publice Centrale</t>
  </si>
  <si>
    <t>• Microîntreprinderi
• IMM
• Parteneriate între IMM și întreprinderile mari</t>
  </si>
  <si>
    <t>• Autorități publice locale
• Autorități publice centrale
• Parteneriate între entitățile de mai sus</t>
  </si>
  <si>
    <t>• Unități administrativ teritoriale Municipii și Orașe</t>
  </si>
  <si>
    <t>• Unități administrativ teritoriale
• Instituții din subordinea Primăriei
• Parteneriate dintre unități administrativ teritoriale și instituții din subordinea Primăriei
• Centre Regionale de Formare Profesională a Adulților</t>
  </si>
  <si>
    <t>• Unități administrativ teritoriale urbane</t>
  </si>
  <si>
    <t>• Unități administrativ teritoriale Județ
• Unități administrativ teritoriale Municipiu/ Oraș/ Comună</t>
  </si>
  <si>
    <t>• Entități de transfer tehnologic</t>
  </si>
  <si>
    <t>• Fondator incubator
• Parteneriate fondatori incubatoare
• Parcuri industriale</t>
  </si>
  <si>
    <t>• Cluster
• Organizația clusterului</t>
  </si>
  <si>
    <t>Sprijin acordat învățământului primar și secundar pentru îmbunătățirea accesului egal la servicii de calitate și incluzive în educație, inclusiv prin promovarea rezilienței pentru educația și formarea la distanță și online</t>
  </si>
  <si>
    <t>Dezvoltarea și creșterea unei mobilități naționale, regionale și locale durabile, reziliente în fața schimbărilor climatice, inteligente și intermodale, inclusiv îmbunătățirea accesului la TEN-T și a mobilității transfrontaliere prin investiții în reabilitarea, modernizarea, extinderea reţelei de drumuri judeţene din regiunea Sud-Muntenia</t>
  </si>
  <si>
    <t>Sprijin acordat învățământului antepreșcolar și preșcolar pentru îmbunătățirea accesului egal la servicii de calitate și incluzive în educație, inclusiv prin promovarea rezilienței pentru educația și formarea la distanță și online</t>
  </si>
  <si>
    <t xml:space="preserve">Sprijin acordat învățământului profesional, tehnic și educației adulților pentru îmbunătățirea accesului egal la servicii de calitate și incluzive în educație, inclusiv prin promovarea rezilienței pentru educația și formarea la distanță și online
</t>
  </si>
  <si>
    <t>OP 5 - O Europă mai aproape de cetățeni prin promovarea dezvoltării sustenabile și integrate a tuturor tipuri de teritorii și a inițiativelor locale</t>
  </si>
  <si>
    <t>Intensificarea creșterii durabile și a competitivității microîntreprinderilor și întreprinderi mici din regiunea Sud-Muntenia</t>
  </si>
  <si>
    <t>Intensificarea creșterii durabile și a competitivității microîntreprinderilor, întreprinderilor mici și întreprinderilor mijlocii din regiunea Sud-Muntenia</t>
  </si>
  <si>
    <t xml:space="preserve">Sprijinirea investițiilor în activități de cercetare – inovare în microîntreprinderi, întreprinderi mici și mijlocii pentru creșterea nivelului de maturitate tehnologică în domeniile de specializare inteligentă
</t>
  </si>
  <si>
    <t>Aprilie 2024</t>
  </si>
  <si>
    <t>Iulie 2024</t>
  </si>
  <si>
    <t>Septembrie 2024</t>
  </si>
  <si>
    <t>Noiembrie 2024</t>
  </si>
  <si>
    <t>• Persoane fizice</t>
  </si>
  <si>
    <t>lipsa</t>
  </si>
  <si>
    <t>• Autorități publice locale
• Instituții din subordinea autorităților publice centrale și locale</t>
  </si>
  <si>
    <t>Februarie 2023
Publicat: 09.02.2023
Consultare publică închisă: 03.03.2023</t>
  </si>
  <si>
    <t>Tipul de solicitanți eligibili</t>
  </si>
  <si>
    <t xml:space="preserve">Cuantumul total al sprijinului pentru apelul de proiecte (FEDR+BS) 
- EURO- </t>
  </si>
  <si>
    <t>Calendarul orientativ privind lansările de apeluri de proiecte pentru Programul Regional Sud Muntenia 2021-2027, 
Aprilie 2023</t>
  </si>
  <si>
    <t>Dată de începere a apelului de proiecte</t>
  </si>
  <si>
    <t>Dată de încheiere a apelului de proiecte</t>
  </si>
  <si>
    <t>Dată estimată de finalizare a evaluării tehnice și financiare</t>
  </si>
  <si>
    <t>Dată estimată de începere a evaluării tehnice și financiare</t>
  </si>
  <si>
    <t>Dată estimată de începere a perioadei de contractare</t>
  </si>
  <si>
    <t>Dată estimată de finalizare a perioadei de contractare</t>
  </si>
  <si>
    <t>Dată estimată de începere a perioadei de implementare a proiectelor</t>
  </si>
  <si>
    <t>Dată estimată de finalizare a perioadei de implementare a proiectelor</t>
  </si>
  <si>
    <t>August 2024</t>
  </si>
  <si>
    <t>Decembrie 2029</t>
  </si>
  <si>
    <t>Decembrie 2023</t>
  </si>
  <si>
    <t>Octombrie 2024</t>
  </si>
  <si>
    <t>Decembrie 2024</t>
  </si>
  <si>
    <t>Ianuarie 2025</t>
  </si>
  <si>
    <t>Februarie 2025</t>
  </si>
  <si>
    <t>Martie 2025</t>
  </si>
  <si>
    <t>Aprilie 2025</t>
  </si>
  <si>
    <t>Mai 2025</t>
  </si>
  <si>
    <t>• Microîntreprinderi
• Întreprinderi mici și mijlocii</t>
  </si>
  <si>
    <t>Dezvoltarea capacităților de cercetare – dezvoltare - inovare a organizațiilor publice de cercetare și a mediului de afaceri  în vederea ridicării nivelului de maturitate tehnologică a proiectelor sau a validării viabilității comerciale a rezultatelor cercetării</t>
  </si>
  <si>
    <t xml:space="preserve">• Parteneriate între organizații publice de cercetare, autorități publice locale  si centrale și întreprinderi mici și mijlocii
</t>
  </si>
  <si>
    <t>• Parteneriate între organizații publice de cercetare și întreprinderi mici și mijlocii</t>
  </si>
  <si>
    <t xml:space="preserve">IANUARIE </t>
  </si>
  <si>
    <t>FEBRUARIE</t>
  </si>
  <si>
    <t>MARTIE</t>
  </si>
  <si>
    <t>APRILIE</t>
  </si>
  <si>
    <t>MAI</t>
  </si>
  <si>
    <t>IUNIE</t>
  </si>
  <si>
    <t>IULIE</t>
  </si>
  <si>
    <t>AUGUST</t>
  </si>
  <si>
    <t>SEPTEMBRIE</t>
  </si>
  <si>
    <t>OCTOMBRIE</t>
  </si>
  <si>
    <t>NOIEMBRIE</t>
  </si>
  <si>
    <t>DECEMBRIE</t>
  </si>
  <si>
    <t>-</t>
  </si>
  <si>
    <t>Iunie 2025</t>
  </si>
  <si>
    <t>Iulie 2025</t>
  </si>
  <si>
    <t>Decembrie</t>
  </si>
  <si>
    <t>August 2025</t>
  </si>
  <si>
    <t>• IMM 
• Organizații de cercetare (inclusiv universități de stat)
• Autorități publice locale 
• ADR Sud Muntenia</t>
  </si>
  <si>
    <t xml:space="preserve">Promovarea dezvoltării integrate și incluzive în domeniul turismului sustenabil în regiunea Sud-Muntenia - Instrument financiar </t>
  </si>
  <si>
    <t>Promovarea eficienței energetice și reducerea emisiilor de gaze cu efect de seră prin investiții în locuințe individuale - Instrument financiar</t>
  </si>
  <si>
    <t>Intensificarea creșterii sustenabile și creșterea competitivității prin sprijinirea incubatoarelor de afaceri și a parcurilor industriale - Instrument financiar</t>
  </si>
  <si>
    <t xml:space="preserve">Mai 2023
Publicat:
23.05.2023
Consultare publică închisă 
16.06.2023
</t>
  </si>
  <si>
    <t xml:space="preserve">Mai 2023
Publicat:
18.05.2023
Consultare publică închisă 
13.06.2023
</t>
  </si>
  <si>
    <t xml:space="preserve">Mai 2023
Publicat:
25.05.2023
Consultare publică închisă 
19.06.2023
</t>
  </si>
  <si>
    <t xml:space="preserve">Mai 2023
Publicat:
26.05.2023
Consultare publică închisă 
20.06.2023
</t>
  </si>
  <si>
    <t xml:space="preserve">Iunie 2023
Publicat:
30.06.2023
Consultare publică închisă 
24.07.2023
</t>
  </si>
  <si>
    <t xml:space="preserve">Iulie 2023
Publicat:
31.07.2023
În consultare publică până la  
23.08.2023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</si>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</sst>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8"/>
      <name val="Calibri"/>
      <family val="2"/>
      <scheme val="minor"/>
    </font>
    <font>
      <sz val="11"/>
      <name val="Calibri"/>
      <family val="2"/>
      <scheme val="minor"/>
    </font>
    <font>
      <b/>
      <sz val="18"/>
      <name val="Calibri"/>
      <family val="2"/>
      <scheme val="minor"/>
    </font>
    <font>
      <sz val="18"/>
      <name val="Calibri"/>
      <family val="2"/>
      <scheme val="minor"/>
    </font>
    <font>
      <b/>
      <sz val="11"/>
      <name val="Calibri"/>
      <family val="2"/>
      <scheme val="minor"/>
    </font>
    <font>
      <sz val="11"/>
      <color theme="1"/>
      <name val="Calibri"/>
      <family val="2"/>
      <charset val="238"/>
      <scheme val="minor"/>
    </font>
  </fonts>
  <fills count="7">
    <fill>
      <patternFill patternType="none"/>
    </fill>
    <fill>
      <patternFill patternType="gray125"/>
    </fill>
    <fill>
      <patternFill patternType="solid">
        <fgColor theme="7" tint="0.79998168889431442"/>
        <bgColor indexed="64"/>
      </patternFill>
    </fill>
    <fill>
      <patternFill patternType="solid">
        <fgColor theme="7" tint="0.59999389629810485"/>
        <bgColor indexed="64"/>
      </patternFill>
    </fill>
    <fill>
      <patternFill patternType="solid">
        <fgColor theme="0"/>
        <bgColor indexed="64"/>
      </patternFill>
    </fill>
    <fill>
      <patternFill patternType="solid">
        <fgColor rgb="FFFFFF00"/>
        <bgColor indexed="64"/>
      </patternFill>
    </fill>
    <fill>
      <patternFill patternType="solid">
        <fgColor rgb="FFCCFF66"/>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
    <xf numFmtId="0" fontId="0" fillId="0" borderId="0"/>
  </cellStyleXfs>
  <cellXfs count="31">
    <xf numFmtId="0" fontId="0" fillId="0" borderId="0" xfId="0"/>
    <xf numFmtId="0" fontId="2" fillId="5" borderId="0" xfId="0" applyFont="1" applyFill="1" applyAlignment="1">
      <alignment horizontal="center" vertical="center"/>
    </xf>
    <xf numFmtId="0" fontId="2" fillId="0" borderId="0" xfId="0" applyFont="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4" borderId="0" xfId="0" applyFont="1" applyFill="1" applyAlignment="1">
      <alignment horizontal="center" vertical="center"/>
    </xf>
    <xf numFmtId="4" fontId="2" fillId="0" borderId="0" xfId="0" applyNumberFormat="1" applyFont="1" applyAlignment="1">
      <alignment horizontal="center" vertical="center"/>
    </xf>
    <xf numFmtId="49" fontId="2" fillId="4" borderId="0" xfId="0" applyNumberFormat="1" applyFont="1" applyFill="1" applyAlignment="1">
      <alignment horizontal="center" vertical="center"/>
    </xf>
    <xf numFmtId="3" fontId="2" fillId="0" borderId="0" xfId="0" applyNumberFormat="1" applyFont="1" applyAlignment="1">
      <alignment horizontal="center" vertical="center"/>
    </xf>
    <xf numFmtId="3" fontId="5" fillId="0" borderId="0" xfId="0" applyNumberFormat="1" applyFont="1" applyAlignment="1">
      <alignment horizontal="center" vertical="center"/>
    </xf>
    <xf numFmtId="0" fontId="2" fillId="6" borderId="0" xfId="0" applyFont="1" applyFill="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wrapText="1"/>
    </xf>
    <xf numFmtId="4" fontId="2" fillId="0" borderId="1" xfId="0" applyNumberFormat="1" applyFont="1" applyBorder="1" applyAlignment="1">
      <alignment horizontal="center" vertical="center"/>
    </xf>
    <xf numFmtId="49" fontId="2" fillId="0" borderId="1" xfId="0" applyNumberFormat="1" applyFont="1" applyBorder="1" applyAlignment="1">
      <alignment horizontal="center" vertical="center" wrapText="1"/>
    </xf>
    <xf numFmtId="14" fontId="2" fillId="0" borderId="1" xfId="0" applyNumberFormat="1" applyFont="1" applyBorder="1" applyAlignment="1">
      <alignment horizontal="center" vertical="center" wrapText="1"/>
    </xf>
    <xf numFmtId="14" fontId="2" fillId="0" borderId="1" xfId="0" applyNumberFormat="1" applyFont="1" applyBorder="1" applyAlignment="1">
      <alignment horizontal="center" vertical="center"/>
    </xf>
    <xf numFmtId="49" fontId="2" fillId="0" borderId="1" xfId="0" applyNumberFormat="1" applyFont="1" applyBorder="1" applyAlignment="1">
      <alignment horizontal="center" vertical="center"/>
    </xf>
    <xf numFmtId="49" fontId="2" fillId="0" borderId="6" xfId="0" applyNumberFormat="1" applyFont="1" applyBorder="1" applyAlignment="1">
      <alignment horizontal="center" vertical="center"/>
    </xf>
    <xf numFmtId="0" fontId="6" fillId="0" borderId="1"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wrapText="1"/>
    </xf>
    <xf numFmtId="0" fontId="6" fillId="0" borderId="8" xfId="0" applyFont="1" applyBorder="1" applyAlignment="1">
      <alignment horizontal="center" vertical="center" wrapText="1"/>
    </xf>
    <xf numFmtId="4" fontId="2" fillId="0" borderId="8" xfId="0" applyNumberFormat="1" applyFont="1" applyBorder="1" applyAlignment="1">
      <alignment horizontal="center" vertical="center"/>
    </xf>
    <xf numFmtId="49" fontId="2" fillId="0" borderId="8" xfId="0" applyNumberFormat="1" applyFont="1" applyBorder="1" applyAlignment="1">
      <alignment horizontal="center" vertical="center"/>
    </xf>
    <xf numFmtId="49" fontId="2" fillId="0" borderId="9" xfId="0" applyNumberFormat="1" applyFont="1" applyBorder="1" applyAlignment="1">
      <alignment horizontal="center" vertical="center"/>
    </xf>
    <xf numFmtId="0" fontId="3" fillId="3" borderId="10"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2301240</xdr:colOff>
      <xdr:row>0</xdr:row>
      <xdr:rowOff>121920</xdr:rowOff>
    </xdr:from>
    <xdr:to>
      <xdr:col>7</xdr:col>
      <xdr:colOff>419100</xdr:colOff>
      <xdr:row>0</xdr:row>
      <xdr:rowOff>816873</xdr:rowOff>
    </xdr:to>
    <xdr:pic>
      <xdr:nvPicPr>
        <xdr:cNvPr id="3" name="Imagine 2">
          <a:extLst>
            <a:ext uri="{FF2B5EF4-FFF2-40B4-BE49-F238E27FC236}">
              <a16:creationId xmlns:a16="http://schemas.microsoft.com/office/drawing/2014/main" id="{5624CA09-A059-54BF-9575-FF4D7EA1E4E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59380" y="121920"/>
          <a:ext cx="7772400" cy="69495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R40"/>
  <sheetViews>
    <sheetView tabSelected="1" topLeftCell="C3" zoomScale="70" zoomScaleNormal="70" workbookViewId="0">
      <pane ySplit="1" topLeftCell="A19" activePane="bottomLeft" state="frozen"/>
      <selection activeCell="A3" sqref="A3"/>
      <selection pane="bottomLeft" activeCell="I16" sqref="I16"/>
    </sheetView>
  </sheetViews>
  <sheetFormatPr defaultColWidth="8.88671875" defaultRowHeight="174" customHeight="1" x14ac:dyDescent="0.3"/>
  <cols>
    <col min="1" max="1" width="5.21875" style="2" customWidth="1"/>
    <col min="2" max="2" width="13.88671875" style="2" customWidth="1"/>
    <col min="3" max="3" width="37.6640625" style="2" bestFit="1" customWidth="1"/>
    <col min="4" max="4" width="27.109375" style="2" customWidth="1"/>
    <col min="5" max="5" width="28.77734375" style="2" customWidth="1"/>
    <col min="6" max="6" width="23.21875" style="2" customWidth="1"/>
    <col min="7" max="7" width="23.5546875" style="2" customWidth="1"/>
    <col min="8" max="8" width="15.77734375" style="2" customWidth="1"/>
    <col min="9" max="9" width="18.44140625" style="2" customWidth="1"/>
    <col min="10" max="10" width="15.77734375" style="2" customWidth="1"/>
    <col min="11" max="12" width="18" style="2" customWidth="1"/>
    <col min="13" max="13" width="17.77734375" style="2" customWidth="1"/>
    <col min="14" max="14" width="17.33203125" style="2" customWidth="1"/>
    <col min="15" max="15" width="17.21875" style="2" customWidth="1"/>
    <col min="16" max="16" width="17.77734375" style="2" customWidth="1"/>
    <col min="17" max="17" width="8.88671875" style="2"/>
    <col min="18" max="18" width="13.5546875" style="2" bestFit="1" customWidth="1"/>
    <col min="19" max="16384" width="8.88671875" style="2"/>
  </cols>
  <sheetData>
    <row r="1" spans="1:35" ht="174" customHeight="1" thickBot="1" x14ac:dyDescent="0.35"/>
    <row r="2" spans="1:35" ht="174" customHeight="1" thickBot="1" x14ac:dyDescent="0.35">
      <c r="A2" s="27" t="s">
        <v>84</v>
      </c>
      <c r="B2" s="28"/>
      <c r="C2" s="29"/>
      <c r="D2" s="29"/>
      <c r="E2" s="29"/>
      <c r="F2" s="29"/>
      <c r="G2" s="29"/>
      <c r="H2" s="29"/>
      <c r="I2" s="29"/>
      <c r="J2" s="29"/>
      <c r="K2" s="29"/>
      <c r="L2" s="29"/>
      <c r="M2" s="29"/>
      <c r="N2" s="29"/>
      <c r="O2" s="29"/>
      <c r="P2" s="30"/>
    </row>
    <row r="3" spans="1:35" ht="174" customHeight="1" x14ac:dyDescent="0.3">
      <c r="A3" s="3" t="s">
        <v>0</v>
      </c>
      <c r="B3" s="4" t="s">
        <v>3</v>
      </c>
      <c r="C3" s="4" t="s">
        <v>1</v>
      </c>
      <c r="D3" s="4" t="s">
        <v>2</v>
      </c>
      <c r="E3" s="4" t="s">
        <v>11</v>
      </c>
      <c r="F3" s="4" t="s">
        <v>82</v>
      </c>
      <c r="G3" s="4" t="s">
        <v>83</v>
      </c>
      <c r="H3" s="4" t="s">
        <v>4</v>
      </c>
      <c r="I3" s="4" t="s">
        <v>85</v>
      </c>
      <c r="J3" s="4" t="s">
        <v>86</v>
      </c>
      <c r="K3" s="4" t="s">
        <v>88</v>
      </c>
      <c r="L3" s="4" t="s">
        <v>87</v>
      </c>
      <c r="M3" s="4" t="s">
        <v>89</v>
      </c>
      <c r="N3" s="4" t="s">
        <v>90</v>
      </c>
      <c r="O3" s="4" t="s">
        <v>91</v>
      </c>
      <c r="P3" s="5" t="s">
        <v>92</v>
      </c>
    </row>
    <row r="4" spans="1:35" s="11" customFormat="1" ht="174" customHeight="1" x14ac:dyDescent="0.3">
      <c r="A4" s="12">
        <v>1</v>
      </c>
      <c r="B4" s="13" t="s">
        <v>12</v>
      </c>
      <c r="C4" s="13" t="s">
        <v>28</v>
      </c>
      <c r="D4" s="13" t="s">
        <v>31</v>
      </c>
      <c r="E4" s="13" t="s">
        <v>14</v>
      </c>
      <c r="F4" s="13" t="s">
        <v>47</v>
      </c>
      <c r="G4" s="14">
        <v>47058823.609999999</v>
      </c>
      <c r="H4" s="15" t="s">
        <v>81</v>
      </c>
      <c r="I4" s="16" t="s">
        <v>25</v>
      </c>
      <c r="J4" s="17" t="s">
        <v>26</v>
      </c>
      <c r="K4" s="15" t="s">
        <v>119</v>
      </c>
      <c r="L4" s="18" t="s">
        <v>119</v>
      </c>
      <c r="M4" s="15" t="s">
        <v>9</v>
      </c>
      <c r="N4" s="18" t="s">
        <v>97</v>
      </c>
      <c r="O4" s="15" t="s">
        <v>10</v>
      </c>
      <c r="P4" s="19" t="s">
        <v>94</v>
      </c>
      <c r="Q4" s="2"/>
      <c r="R4" s="2"/>
      <c r="S4" s="2"/>
      <c r="T4" s="2"/>
      <c r="U4" s="2"/>
      <c r="V4" s="2"/>
      <c r="W4" s="2"/>
      <c r="X4" s="2"/>
      <c r="Y4" s="2"/>
      <c r="Z4" s="2"/>
      <c r="AA4" s="2"/>
      <c r="AB4" s="2"/>
      <c r="AC4" s="2"/>
      <c r="AD4" s="2"/>
      <c r="AE4" s="2"/>
      <c r="AF4" s="2"/>
      <c r="AG4" s="2"/>
      <c r="AH4" s="2"/>
      <c r="AI4" s="2"/>
    </row>
    <row r="5" spans="1:35" s="1" customFormat="1" ht="174" customHeight="1" x14ac:dyDescent="0.3">
      <c r="A5" s="12">
        <v>2</v>
      </c>
      <c r="B5" s="13" t="s">
        <v>12</v>
      </c>
      <c r="C5" s="13" t="s">
        <v>28</v>
      </c>
      <c r="D5" s="13" t="s">
        <v>32</v>
      </c>
      <c r="E5" s="13" t="s">
        <v>71</v>
      </c>
      <c r="F5" s="13" t="s">
        <v>48</v>
      </c>
      <c r="G5" s="14">
        <v>47058823.619999997</v>
      </c>
      <c r="H5" s="15" t="s">
        <v>81</v>
      </c>
      <c r="I5" s="18" t="s">
        <v>6</v>
      </c>
      <c r="J5" s="18" t="s">
        <v>13</v>
      </c>
      <c r="K5" s="15" t="s">
        <v>8</v>
      </c>
      <c r="L5" s="18" t="s">
        <v>9</v>
      </c>
      <c r="M5" s="15" t="s">
        <v>95</v>
      </c>
      <c r="N5" s="18" t="s">
        <v>93</v>
      </c>
      <c r="O5" s="15" t="s">
        <v>25</v>
      </c>
      <c r="P5" s="19" t="s">
        <v>94</v>
      </c>
      <c r="Q5" s="2"/>
      <c r="R5" s="7"/>
      <c r="S5" s="2"/>
      <c r="T5" s="2"/>
      <c r="U5" s="2"/>
      <c r="V5" s="2"/>
      <c r="W5" s="2"/>
      <c r="X5" s="2"/>
      <c r="Y5" s="2"/>
      <c r="Z5" s="2"/>
      <c r="AA5" s="2"/>
      <c r="AB5" s="2"/>
      <c r="AC5" s="2"/>
      <c r="AD5" s="2"/>
      <c r="AE5" s="2"/>
      <c r="AF5" s="2"/>
      <c r="AG5" s="2"/>
      <c r="AH5" s="2"/>
      <c r="AI5" s="2"/>
    </row>
    <row r="6" spans="1:35" s="11" customFormat="1" ht="174" customHeight="1" x14ac:dyDescent="0.3">
      <c r="A6" s="12">
        <v>3</v>
      </c>
      <c r="B6" s="13" t="s">
        <v>12</v>
      </c>
      <c r="C6" s="13" t="s">
        <v>28</v>
      </c>
      <c r="D6" s="13" t="s">
        <v>32</v>
      </c>
      <c r="E6" s="13" t="s">
        <v>72</v>
      </c>
      <c r="F6" s="13" t="s">
        <v>103</v>
      </c>
      <c r="G6" s="14">
        <v>144000000.25999999</v>
      </c>
      <c r="H6" s="15" t="s">
        <v>81</v>
      </c>
      <c r="I6" s="18" t="s">
        <v>6</v>
      </c>
      <c r="J6" s="18" t="s">
        <v>13</v>
      </c>
      <c r="K6" s="15" t="s">
        <v>8</v>
      </c>
      <c r="L6" s="18" t="s">
        <v>9</v>
      </c>
      <c r="M6" s="15" t="s">
        <v>95</v>
      </c>
      <c r="N6" s="18" t="s">
        <v>93</v>
      </c>
      <c r="O6" s="15" t="s">
        <v>25</v>
      </c>
      <c r="P6" s="19" t="s">
        <v>94</v>
      </c>
    </row>
    <row r="7" spans="1:35" s="1" customFormat="1" ht="174" customHeight="1" x14ac:dyDescent="0.3">
      <c r="A7" s="12">
        <v>4</v>
      </c>
      <c r="B7" s="13" t="s">
        <v>12</v>
      </c>
      <c r="C7" s="13" t="s">
        <v>29</v>
      </c>
      <c r="D7" s="13" t="s">
        <v>33</v>
      </c>
      <c r="E7" s="13" t="s">
        <v>67</v>
      </c>
      <c r="F7" s="13" t="s">
        <v>49</v>
      </c>
      <c r="G7" s="14">
        <f>225147059-3529411.77</f>
        <v>221617647.22999999</v>
      </c>
      <c r="H7" s="15" t="s">
        <v>81</v>
      </c>
      <c r="I7" s="15" t="s">
        <v>6</v>
      </c>
      <c r="J7" s="15" t="s">
        <v>13</v>
      </c>
      <c r="K7" s="15" t="s">
        <v>8</v>
      </c>
      <c r="L7" s="18" t="s">
        <v>9</v>
      </c>
      <c r="M7" s="15" t="s">
        <v>95</v>
      </c>
      <c r="N7" s="18" t="s">
        <v>93</v>
      </c>
      <c r="O7" s="15" t="s">
        <v>25</v>
      </c>
      <c r="P7" s="19" t="s">
        <v>94</v>
      </c>
    </row>
    <row r="8" spans="1:35" s="11" customFormat="1" ht="174" customHeight="1" x14ac:dyDescent="0.3">
      <c r="A8" s="12">
        <v>5</v>
      </c>
      <c r="B8" s="13" t="s">
        <v>12</v>
      </c>
      <c r="C8" s="13" t="s">
        <v>30</v>
      </c>
      <c r="D8" s="13" t="s">
        <v>35</v>
      </c>
      <c r="E8" s="13" t="s">
        <v>23</v>
      </c>
      <c r="F8" s="13" t="s">
        <v>80</v>
      </c>
      <c r="G8" s="14">
        <v>58823529.560000002</v>
      </c>
      <c r="H8" s="15" t="s">
        <v>81</v>
      </c>
      <c r="I8" s="18" t="s">
        <v>25</v>
      </c>
      <c r="J8" s="18" t="s">
        <v>26</v>
      </c>
      <c r="K8" s="18" t="s">
        <v>13</v>
      </c>
      <c r="L8" s="18" t="s">
        <v>75</v>
      </c>
      <c r="M8" s="18" t="s">
        <v>74</v>
      </c>
      <c r="N8" s="18" t="s">
        <v>97</v>
      </c>
      <c r="O8" s="18" t="s">
        <v>10</v>
      </c>
      <c r="P8" s="19" t="s">
        <v>94</v>
      </c>
    </row>
    <row r="9" spans="1:35" s="1" customFormat="1" ht="174" customHeight="1" x14ac:dyDescent="0.3">
      <c r="A9" s="12">
        <v>6</v>
      </c>
      <c r="B9" s="13" t="s">
        <v>12</v>
      </c>
      <c r="C9" s="13" t="s">
        <v>27</v>
      </c>
      <c r="D9" s="13" t="s">
        <v>18</v>
      </c>
      <c r="E9" s="13" t="s">
        <v>66</v>
      </c>
      <c r="F9" s="13" t="s">
        <v>46</v>
      </c>
      <c r="G9" s="14">
        <v>31669060.620000001</v>
      </c>
      <c r="H9" s="15" t="s">
        <v>81</v>
      </c>
      <c r="I9" s="18" t="s">
        <v>13</v>
      </c>
      <c r="J9" s="18" t="s">
        <v>75</v>
      </c>
      <c r="K9" s="18" t="s">
        <v>9</v>
      </c>
      <c r="L9" s="18" t="s">
        <v>93</v>
      </c>
      <c r="M9" s="18" t="s">
        <v>10</v>
      </c>
      <c r="N9" s="18" t="s">
        <v>98</v>
      </c>
      <c r="O9" s="18" t="s">
        <v>26</v>
      </c>
      <c r="P9" s="19" t="s">
        <v>94</v>
      </c>
    </row>
    <row r="10" spans="1:35" s="11" customFormat="1" ht="174" customHeight="1" x14ac:dyDescent="0.3">
      <c r="A10" s="12">
        <v>7</v>
      </c>
      <c r="B10" s="13" t="s">
        <v>12</v>
      </c>
      <c r="C10" s="13" t="s">
        <v>30</v>
      </c>
      <c r="D10" s="13" t="s">
        <v>35</v>
      </c>
      <c r="E10" s="13" t="s">
        <v>41</v>
      </c>
      <c r="F10" s="13" t="s">
        <v>61</v>
      </c>
      <c r="G10" s="14">
        <v>11764705.9</v>
      </c>
      <c r="H10" s="15" t="s">
        <v>128</v>
      </c>
      <c r="I10" s="18" t="s">
        <v>13</v>
      </c>
      <c r="J10" s="18" t="s">
        <v>75</v>
      </c>
      <c r="K10" s="18" t="s">
        <v>9</v>
      </c>
      <c r="L10" s="18" t="s">
        <v>93</v>
      </c>
      <c r="M10" s="18" t="s">
        <v>10</v>
      </c>
      <c r="N10" s="18" t="s">
        <v>98</v>
      </c>
      <c r="O10" s="18" t="s">
        <v>26</v>
      </c>
      <c r="P10" s="19" t="s">
        <v>94</v>
      </c>
    </row>
    <row r="11" spans="1:35" s="1" customFormat="1" ht="174" customHeight="1" x14ac:dyDescent="0.3">
      <c r="A11" s="12">
        <v>8</v>
      </c>
      <c r="B11" s="13" t="s">
        <v>12</v>
      </c>
      <c r="C11" s="13" t="s">
        <v>27</v>
      </c>
      <c r="D11" s="13" t="s">
        <v>18</v>
      </c>
      <c r="E11" s="13" t="s">
        <v>68</v>
      </c>
      <c r="F11" s="13" t="s">
        <v>46</v>
      </c>
      <c r="G11" s="14">
        <v>13521362.619999999</v>
      </c>
      <c r="H11" s="15" t="s">
        <v>129</v>
      </c>
      <c r="I11" s="18" t="s">
        <v>74</v>
      </c>
      <c r="J11" s="18" t="s">
        <v>76</v>
      </c>
      <c r="K11" s="18" t="s">
        <v>10</v>
      </c>
      <c r="L11" s="18" t="s">
        <v>76</v>
      </c>
      <c r="M11" s="18" t="s">
        <v>75</v>
      </c>
      <c r="N11" s="18" t="s">
        <v>100</v>
      </c>
      <c r="O11" s="18" t="s">
        <v>93</v>
      </c>
      <c r="P11" s="19" t="s">
        <v>94</v>
      </c>
    </row>
    <row r="12" spans="1:35" s="11" customFormat="1" ht="174" customHeight="1" x14ac:dyDescent="0.3">
      <c r="A12" s="12">
        <v>9</v>
      </c>
      <c r="B12" s="13" t="s">
        <v>12</v>
      </c>
      <c r="C12" s="13" t="s">
        <v>70</v>
      </c>
      <c r="D12" s="13" t="s">
        <v>36</v>
      </c>
      <c r="E12" s="13" t="s">
        <v>16</v>
      </c>
      <c r="F12" s="13" t="s">
        <v>50</v>
      </c>
      <c r="G12" s="14">
        <v>50562727.090000004</v>
      </c>
      <c r="H12" s="15" t="s">
        <v>130</v>
      </c>
      <c r="I12" s="18" t="s">
        <v>74</v>
      </c>
      <c r="J12" s="18" t="s">
        <v>76</v>
      </c>
      <c r="K12" s="18" t="s">
        <v>10</v>
      </c>
      <c r="L12" s="18" t="s">
        <v>76</v>
      </c>
      <c r="M12" s="18" t="s">
        <v>75</v>
      </c>
      <c r="N12" s="18" t="s">
        <v>100</v>
      </c>
      <c r="O12" s="18" t="s">
        <v>93</v>
      </c>
      <c r="P12" s="19" t="s">
        <v>94</v>
      </c>
    </row>
    <row r="13" spans="1:35" s="1" customFormat="1" ht="174" customHeight="1" x14ac:dyDescent="0.3">
      <c r="A13" s="12">
        <v>10</v>
      </c>
      <c r="B13" s="13" t="s">
        <v>12</v>
      </c>
      <c r="C13" s="13" t="s">
        <v>70</v>
      </c>
      <c r="D13" s="13" t="s">
        <v>34</v>
      </c>
      <c r="E13" s="13" t="s">
        <v>15</v>
      </c>
      <c r="F13" s="13" t="s">
        <v>51</v>
      </c>
      <c r="G13" s="14">
        <v>34069772.960000001</v>
      </c>
      <c r="H13" s="15" t="s">
        <v>131</v>
      </c>
      <c r="I13" s="18" t="s">
        <v>74</v>
      </c>
      <c r="J13" s="18" t="s">
        <v>76</v>
      </c>
      <c r="K13" s="18" t="s">
        <v>10</v>
      </c>
      <c r="L13" s="18" t="s">
        <v>76</v>
      </c>
      <c r="M13" s="18" t="s">
        <v>75</v>
      </c>
      <c r="N13" s="18" t="s">
        <v>100</v>
      </c>
      <c r="O13" s="18" t="s">
        <v>93</v>
      </c>
      <c r="P13" s="19" t="s">
        <v>94</v>
      </c>
    </row>
    <row r="14" spans="1:35" s="11" customFormat="1" ht="174" customHeight="1" x14ac:dyDescent="0.3">
      <c r="A14" s="12">
        <v>11</v>
      </c>
      <c r="B14" s="13" t="s">
        <v>12</v>
      </c>
      <c r="C14" s="13" t="s">
        <v>30</v>
      </c>
      <c r="D14" s="13" t="s">
        <v>37</v>
      </c>
      <c r="E14" s="13" t="s">
        <v>20</v>
      </c>
      <c r="F14" s="13" t="s">
        <v>59</v>
      </c>
      <c r="G14" s="14">
        <v>99400891.150000006</v>
      </c>
      <c r="H14" s="15" t="s">
        <v>132</v>
      </c>
      <c r="I14" s="18" t="s">
        <v>26</v>
      </c>
      <c r="J14" s="18" t="s">
        <v>77</v>
      </c>
      <c r="K14" s="18" t="s">
        <v>75</v>
      </c>
      <c r="L14" s="18" t="s">
        <v>77</v>
      </c>
      <c r="M14" s="18" t="s">
        <v>76</v>
      </c>
      <c r="N14" s="18" t="s">
        <v>102</v>
      </c>
      <c r="O14" s="18" t="s">
        <v>96</v>
      </c>
      <c r="P14" s="19" t="s">
        <v>94</v>
      </c>
    </row>
    <row r="15" spans="1:35" s="1" customFormat="1" ht="174" customHeight="1" x14ac:dyDescent="0.3">
      <c r="A15" s="12">
        <v>12</v>
      </c>
      <c r="B15" s="13" t="s">
        <v>12</v>
      </c>
      <c r="C15" s="13" t="s">
        <v>30</v>
      </c>
      <c r="D15" s="13" t="s">
        <v>37</v>
      </c>
      <c r="E15" s="13" t="s">
        <v>21</v>
      </c>
      <c r="F15" s="13" t="s">
        <v>50</v>
      </c>
      <c r="G15" s="14">
        <v>116592050.84999999</v>
      </c>
      <c r="H15" s="15" t="s">
        <v>132</v>
      </c>
      <c r="I15" s="18" t="s">
        <v>26</v>
      </c>
      <c r="J15" s="18" t="s">
        <v>77</v>
      </c>
      <c r="K15" s="18" t="s">
        <v>75</v>
      </c>
      <c r="L15" s="18" t="s">
        <v>77</v>
      </c>
      <c r="M15" s="18" t="s">
        <v>76</v>
      </c>
      <c r="N15" s="18" t="s">
        <v>102</v>
      </c>
      <c r="O15" s="18" t="s">
        <v>96</v>
      </c>
      <c r="P15" s="19" t="s">
        <v>94</v>
      </c>
    </row>
    <row r="16" spans="1:35" s="11" customFormat="1" ht="174" customHeight="1" x14ac:dyDescent="0.3">
      <c r="A16" s="12">
        <f t="shared" ref="A16:A23" si="0">A15+1</f>
        <v>13</v>
      </c>
      <c r="B16" s="13" t="s">
        <v>12</v>
      </c>
      <c r="C16" s="13" t="s">
        <v>28</v>
      </c>
      <c r="D16" s="13" t="s">
        <v>31</v>
      </c>
      <c r="E16" s="13" t="s">
        <v>19</v>
      </c>
      <c r="F16" s="13" t="s">
        <v>58</v>
      </c>
      <c r="G16" s="14">
        <v>46879964.789999999</v>
      </c>
      <c r="H16" s="15" t="s">
        <v>133</v>
      </c>
      <c r="I16" s="18" t="s">
        <v>10</v>
      </c>
      <c r="J16" s="18" t="s">
        <v>96</v>
      </c>
      <c r="K16" s="18" t="s">
        <v>26</v>
      </c>
      <c r="L16" s="18" t="s">
        <v>96</v>
      </c>
      <c r="M16" s="18" t="s">
        <v>93</v>
      </c>
      <c r="N16" s="18" t="s">
        <v>101</v>
      </c>
      <c r="O16" s="18" t="s">
        <v>76</v>
      </c>
      <c r="P16" s="19" t="s">
        <v>94</v>
      </c>
    </row>
    <row r="17" spans="1:434" s="1" customFormat="1" ht="174" customHeight="1" x14ac:dyDescent="0.3">
      <c r="A17" s="12">
        <f t="shared" si="0"/>
        <v>14</v>
      </c>
      <c r="B17" s="13" t="s">
        <v>12</v>
      </c>
      <c r="C17" s="13" t="s">
        <v>28</v>
      </c>
      <c r="D17" s="13" t="s">
        <v>39</v>
      </c>
      <c r="E17" s="13" t="s">
        <v>45</v>
      </c>
      <c r="F17" s="13" t="s">
        <v>124</v>
      </c>
      <c r="G17" s="14">
        <v>5882352.9500000002</v>
      </c>
      <c r="H17" s="15" t="s">
        <v>134</v>
      </c>
      <c r="I17" s="18" t="s">
        <v>13</v>
      </c>
      <c r="J17" s="18" t="s">
        <v>75</v>
      </c>
      <c r="K17" s="18" t="s">
        <v>9</v>
      </c>
      <c r="L17" s="18" t="s">
        <v>93</v>
      </c>
      <c r="M17" s="18" t="s">
        <v>10</v>
      </c>
      <c r="N17" s="18" t="s">
        <v>98</v>
      </c>
      <c r="O17" s="18" t="s">
        <v>26</v>
      </c>
      <c r="P17" s="19" t="s">
        <v>94</v>
      </c>
    </row>
    <row r="18" spans="1:434" s="6" customFormat="1" ht="174" customHeight="1" x14ac:dyDescent="0.3">
      <c r="A18" s="12">
        <f t="shared" si="0"/>
        <v>15</v>
      </c>
      <c r="B18" s="13" t="s">
        <v>12</v>
      </c>
      <c r="C18" s="13" t="s">
        <v>70</v>
      </c>
      <c r="D18" s="13" t="s">
        <v>36</v>
      </c>
      <c r="E18" s="13" t="s">
        <v>40</v>
      </c>
      <c r="F18" s="13" t="s">
        <v>53</v>
      </c>
      <c r="G18" s="14">
        <v>18673529.420000002</v>
      </c>
      <c r="H18" s="18" t="s">
        <v>24</v>
      </c>
      <c r="I18" s="18" t="s">
        <v>9</v>
      </c>
      <c r="J18" s="18" t="s">
        <v>93</v>
      </c>
      <c r="K18" s="18" t="s">
        <v>74</v>
      </c>
      <c r="L18" s="18" t="s">
        <v>76</v>
      </c>
      <c r="M18" s="18" t="s">
        <v>26</v>
      </c>
      <c r="N18" s="18" t="s">
        <v>99</v>
      </c>
      <c r="O18" s="18" t="s">
        <v>96</v>
      </c>
      <c r="P18" s="19" t="s">
        <v>94</v>
      </c>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2"/>
      <c r="KN18" s="2"/>
      <c r="KO18" s="2"/>
      <c r="KP18" s="2"/>
      <c r="KQ18" s="2"/>
      <c r="KR18" s="2"/>
      <c r="KS18" s="2"/>
      <c r="KT18" s="2"/>
      <c r="KU18" s="2"/>
      <c r="KV18" s="2"/>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2"/>
      <c r="MU18" s="2"/>
      <c r="MV18" s="2"/>
      <c r="MW18" s="2"/>
      <c r="MX18" s="2"/>
      <c r="MY18" s="2"/>
      <c r="MZ18" s="2"/>
      <c r="NA18" s="2"/>
      <c r="NB18" s="2"/>
      <c r="NC18" s="2"/>
      <c r="ND18" s="2"/>
      <c r="NE18" s="2"/>
      <c r="NF18" s="2"/>
      <c r="NG18" s="2"/>
      <c r="NH18" s="2"/>
      <c r="NI18" s="2"/>
      <c r="NJ18" s="2"/>
      <c r="NK18" s="2"/>
      <c r="NL18" s="2"/>
      <c r="NM18" s="2"/>
      <c r="NN18" s="2"/>
      <c r="NO18" s="2"/>
      <c r="NP18" s="2"/>
      <c r="NQ18" s="2"/>
      <c r="NR18" s="2"/>
      <c r="NS18" s="2"/>
      <c r="NT18" s="2"/>
      <c r="NU18" s="2"/>
      <c r="NV18" s="2"/>
      <c r="NW18" s="2"/>
      <c r="NX18" s="2"/>
      <c r="NY18" s="2"/>
      <c r="NZ18" s="2"/>
      <c r="OA18" s="2"/>
      <c r="OB18" s="2"/>
      <c r="OC18" s="2"/>
      <c r="OD18" s="2"/>
      <c r="OE18" s="2"/>
      <c r="OF18" s="2"/>
      <c r="OG18" s="2"/>
      <c r="OH18" s="2"/>
      <c r="OI18" s="2"/>
      <c r="OJ18" s="2"/>
      <c r="OK18" s="2"/>
      <c r="OL18" s="2"/>
      <c r="OM18" s="2"/>
      <c r="ON18" s="2"/>
      <c r="OO18" s="2"/>
      <c r="OP18" s="2"/>
      <c r="OQ18" s="2"/>
      <c r="OR18" s="2"/>
      <c r="OS18" s="2"/>
      <c r="OT18" s="2"/>
      <c r="OU18" s="2"/>
      <c r="OV18" s="2"/>
      <c r="OW18" s="2"/>
      <c r="OX18" s="2"/>
      <c r="OY18" s="2"/>
      <c r="OZ18" s="2"/>
      <c r="PA18" s="2"/>
      <c r="PB18" s="2"/>
      <c r="PC18" s="2"/>
      <c r="PD18" s="2"/>
      <c r="PE18" s="2"/>
      <c r="PF18" s="2"/>
      <c r="PG18" s="2"/>
      <c r="PH18" s="2"/>
      <c r="PI18" s="2"/>
      <c r="PJ18" s="2"/>
      <c r="PK18" s="2"/>
      <c r="PL18" s="2"/>
      <c r="PM18" s="2"/>
      <c r="PN18" s="2"/>
      <c r="PO18" s="2"/>
      <c r="PP18" s="2"/>
      <c r="PQ18" s="2"/>
      <c r="PR18" s="2"/>
    </row>
    <row r="19" spans="1:434" s="6" customFormat="1" ht="158.4" customHeight="1" x14ac:dyDescent="0.3">
      <c r="A19" s="12">
        <f t="shared" si="0"/>
        <v>16</v>
      </c>
      <c r="B19" s="13" t="s">
        <v>12</v>
      </c>
      <c r="C19" s="13" t="s">
        <v>70</v>
      </c>
      <c r="D19" s="13" t="s">
        <v>34</v>
      </c>
      <c r="E19" s="13" t="s">
        <v>40</v>
      </c>
      <c r="F19" s="13" t="s">
        <v>55</v>
      </c>
      <c r="G19" s="14">
        <v>14786349.42</v>
      </c>
      <c r="H19" s="18" t="s">
        <v>24</v>
      </c>
      <c r="I19" s="18" t="s">
        <v>9</v>
      </c>
      <c r="J19" s="18" t="s">
        <v>93</v>
      </c>
      <c r="K19" s="18" t="s">
        <v>74</v>
      </c>
      <c r="L19" s="18" t="s">
        <v>76</v>
      </c>
      <c r="M19" s="18" t="s">
        <v>26</v>
      </c>
      <c r="N19" s="18" t="s">
        <v>99</v>
      </c>
      <c r="O19" s="18" t="s">
        <v>96</v>
      </c>
      <c r="P19" s="19" t="s">
        <v>94</v>
      </c>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2"/>
      <c r="NH19" s="2"/>
      <c r="NI19" s="2"/>
      <c r="NJ19" s="2"/>
      <c r="NK19" s="2"/>
      <c r="NL19" s="2"/>
      <c r="NM19" s="2"/>
      <c r="NN19" s="2"/>
      <c r="NO19" s="2"/>
      <c r="NP19" s="2"/>
      <c r="NQ19" s="2"/>
      <c r="NR19" s="2"/>
      <c r="NS19" s="2"/>
      <c r="NT19" s="2"/>
      <c r="NU19" s="2"/>
      <c r="NV19" s="2"/>
      <c r="NW19" s="2"/>
      <c r="NX19" s="2"/>
      <c r="NY19" s="2"/>
      <c r="NZ19" s="2"/>
      <c r="OA19" s="2"/>
      <c r="OB19" s="2"/>
      <c r="OC19" s="2"/>
      <c r="OD19" s="2"/>
      <c r="OE19" s="2"/>
      <c r="OF19" s="2"/>
      <c r="OG19" s="2"/>
      <c r="OH19" s="2"/>
      <c r="OI19" s="2"/>
      <c r="OJ19" s="2"/>
      <c r="OK19" s="2"/>
      <c r="OL19" s="2"/>
      <c r="OM19" s="2"/>
      <c r="ON19" s="2"/>
      <c r="OO19" s="2"/>
      <c r="OP19" s="2"/>
      <c r="OQ19" s="2"/>
      <c r="OR19" s="2"/>
      <c r="OS19" s="2"/>
      <c r="OT19" s="2"/>
      <c r="OU19" s="2"/>
      <c r="OV19" s="2"/>
      <c r="OW19" s="2"/>
      <c r="OX19" s="2"/>
      <c r="OY19" s="2"/>
      <c r="OZ19" s="2"/>
      <c r="PA19" s="2"/>
      <c r="PB19" s="2"/>
      <c r="PC19" s="2"/>
      <c r="PD19" s="2"/>
      <c r="PE19" s="2"/>
      <c r="PF19" s="2"/>
      <c r="PG19" s="2"/>
      <c r="PH19" s="2"/>
      <c r="PI19" s="2"/>
      <c r="PJ19" s="2"/>
      <c r="PK19" s="2"/>
      <c r="PL19" s="2"/>
      <c r="PM19" s="2"/>
      <c r="PN19" s="2"/>
      <c r="PO19" s="2"/>
      <c r="PP19" s="2"/>
      <c r="PQ19" s="2"/>
      <c r="PR19" s="2"/>
    </row>
    <row r="20" spans="1:434" s="6" customFormat="1" ht="174" customHeight="1" x14ac:dyDescent="0.3">
      <c r="A20" s="12">
        <f t="shared" si="0"/>
        <v>17</v>
      </c>
      <c r="B20" s="13" t="s">
        <v>12</v>
      </c>
      <c r="C20" s="13" t="s">
        <v>30</v>
      </c>
      <c r="D20" s="13" t="s">
        <v>38</v>
      </c>
      <c r="E20" s="13" t="s">
        <v>42</v>
      </c>
      <c r="F20" s="13" t="s">
        <v>62</v>
      </c>
      <c r="G20" s="14">
        <v>66269411.939999998</v>
      </c>
      <c r="H20" s="18" t="s">
        <v>24</v>
      </c>
      <c r="I20" s="18" t="s">
        <v>9</v>
      </c>
      <c r="J20" s="18" t="s">
        <v>93</v>
      </c>
      <c r="K20" s="18" t="s">
        <v>74</v>
      </c>
      <c r="L20" s="18" t="s">
        <v>76</v>
      </c>
      <c r="M20" s="18" t="s">
        <v>26</v>
      </c>
      <c r="N20" s="18" t="s">
        <v>99</v>
      </c>
      <c r="O20" s="18" t="s">
        <v>96</v>
      </c>
      <c r="P20" s="19" t="s">
        <v>94</v>
      </c>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2"/>
      <c r="NH20" s="2"/>
      <c r="NI20" s="2"/>
      <c r="NJ20" s="2"/>
      <c r="NK20" s="2"/>
      <c r="NL20" s="2"/>
      <c r="NM20" s="2"/>
      <c r="NN20" s="2"/>
      <c r="NO20" s="2"/>
      <c r="NP20" s="2"/>
      <c r="NQ20" s="2"/>
      <c r="NR20" s="2"/>
      <c r="NS20" s="2"/>
      <c r="NT20" s="2"/>
      <c r="NU20" s="2"/>
      <c r="NV20" s="2"/>
      <c r="NW20" s="2"/>
      <c r="NX20" s="2"/>
      <c r="NY20" s="2"/>
      <c r="NZ20" s="2"/>
      <c r="OA20" s="2"/>
      <c r="OB20" s="2"/>
      <c r="OC20" s="2"/>
      <c r="OD20" s="2"/>
      <c r="OE20" s="2"/>
      <c r="OF20" s="2"/>
      <c r="OG20" s="2"/>
      <c r="OH20" s="2"/>
      <c r="OI20" s="2"/>
      <c r="OJ20" s="2"/>
      <c r="OK20" s="2"/>
      <c r="OL20" s="2"/>
      <c r="OM20" s="2"/>
      <c r="ON20" s="2"/>
      <c r="OO20" s="2"/>
      <c r="OP20" s="2"/>
      <c r="OQ20" s="2"/>
      <c r="OR20" s="2"/>
      <c r="OS20" s="2"/>
      <c r="OT20" s="2"/>
      <c r="OU20" s="2"/>
      <c r="OV20" s="2"/>
      <c r="OW20" s="2"/>
      <c r="OX20" s="2"/>
      <c r="OY20" s="2"/>
      <c r="OZ20" s="2"/>
      <c r="PA20" s="2"/>
      <c r="PB20" s="2"/>
      <c r="PC20" s="2"/>
      <c r="PD20" s="2"/>
      <c r="PE20" s="2"/>
      <c r="PF20" s="2"/>
      <c r="PG20" s="2"/>
      <c r="PH20" s="2"/>
      <c r="PI20" s="2"/>
      <c r="PJ20" s="2"/>
      <c r="PK20" s="2"/>
      <c r="PL20" s="2"/>
      <c r="PM20" s="2"/>
      <c r="PN20" s="2"/>
      <c r="PO20" s="2"/>
      <c r="PP20" s="2"/>
      <c r="PQ20" s="2"/>
      <c r="PR20" s="2"/>
    </row>
    <row r="21" spans="1:434" s="6" customFormat="1" ht="174" customHeight="1" x14ac:dyDescent="0.3">
      <c r="A21" s="12">
        <f t="shared" si="0"/>
        <v>18</v>
      </c>
      <c r="B21" s="13" t="s">
        <v>12</v>
      </c>
      <c r="C21" s="13" t="s">
        <v>28</v>
      </c>
      <c r="D21" s="13" t="s">
        <v>5</v>
      </c>
      <c r="E21" s="13" t="s">
        <v>73</v>
      </c>
      <c r="F21" s="13" t="s">
        <v>57</v>
      </c>
      <c r="G21" s="14">
        <v>30705882.350000001</v>
      </c>
      <c r="H21" s="18" t="s">
        <v>6</v>
      </c>
      <c r="I21" s="18" t="s">
        <v>26</v>
      </c>
      <c r="J21" s="18" t="s">
        <v>77</v>
      </c>
      <c r="K21" s="18" t="s">
        <v>75</v>
      </c>
      <c r="L21" s="18" t="s">
        <v>77</v>
      </c>
      <c r="M21" s="18" t="s">
        <v>76</v>
      </c>
      <c r="N21" s="18" t="s">
        <v>102</v>
      </c>
      <c r="O21" s="18" t="s">
        <v>96</v>
      </c>
      <c r="P21" s="19" t="s">
        <v>94</v>
      </c>
      <c r="Q21" s="2"/>
      <c r="R21" s="7">
        <f>G21+G24</f>
        <v>63058823.530000001</v>
      </c>
      <c r="S21" s="2"/>
      <c r="T21" s="2" t="s">
        <v>79</v>
      </c>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2"/>
      <c r="NI21" s="2"/>
      <c r="NJ21" s="2"/>
      <c r="NK21" s="2"/>
      <c r="NL21" s="2"/>
      <c r="NM21" s="2"/>
      <c r="NN21" s="2"/>
      <c r="NO21" s="2"/>
      <c r="NP21" s="2"/>
      <c r="NQ21" s="2"/>
      <c r="NR21" s="2"/>
      <c r="NS21" s="2"/>
      <c r="NT21" s="2"/>
      <c r="NU21" s="2"/>
      <c r="NV21" s="2"/>
      <c r="NW21" s="2"/>
      <c r="NX21" s="2"/>
      <c r="NY21" s="2"/>
      <c r="NZ21" s="2"/>
      <c r="OA21" s="2"/>
      <c r="OB21" s="2"/>
      <c r="OC21" s="2"/>
      <c r="OD21" s="2"/>
      <c r="OE21" s="2"/>
      <c r="OF21" s="2"/>
      <c r="OG21" s="2"/>
      <c r="OH21" s="2"/>
      <c r="OI21" s="2"/>
      <c r="OJ21" s="2"/>
      <c r="OK21" s="2"/>
      <c r="OL21" s="2"/>
      <c r="OM21" s="2"/>
      <c r="ON21" s="2"/>
      <c r="OO21" s="2"/>
      <c r="OP21" s="2"/>
      <c r="OQ21" s="2"/>
      <c r="OR21" s="2"/>
      <c r="OS21" s="2"/>
      <c r="OT21" s="2"/>
      <c r="OU21" s="2"/>
      <c r="OV21" s="2"/>
      <c r="OW21" s="2"/>
      <c r="OX21" s="2"/>
      <c r="OY21" s="2"/>
      <c r="OZ21" s="2"/>
      <c r="PA21" s="2"/>
      <c r="PB21" s="2"/>
      <c r="PC21" s="2"/>
      <c r="PD21" s="2"/>
      <c r="PE21" s="2"/>
      <c r="PF21" s="2"/>
      <c r="PG21" s="2"/>
      <c r="PH21" s="2"/>
      <c r="PI21" s="2"/>
      <c r="PJ21" s="2"/>
      <c r="PK21" s="2"/>
      <c r="PL21" s="2"/>
      <c r="PM21" s="2"/>
      <c r="PN21" s="2"/>
      <c r="PO21" s="2"/>
      <c r="PP21" s="2"/>
      <c r="PQ21" s="2"/>
      <c r="PR21" s="2"/>
    </row>
    <row r="22" spans="1:434" s="6" customFormat="1" ht="174" customHeight="1" x14ac:dyDescent="0.3">
      <c r="A22" s="12">
        <f t="shared" si="0"/>
        <v>19</v>
      </c>
      <c r="B22" s="13" t="s">
        <v>12</v>
      </c>
      <c r="C22" s="13" t="s">
        <v>27</v>
      </c>
      <c r="D22" s="13" t="s">
        <v>18</v>
      </c>
      <c r="E22" s="13" t="s">
        <v>69</v>
      </c>
      <c r="F22" s="13" t="s">
        <v>60</v>
      </c>
      <c r="G22" s="14">
        <v>30873103.760000002</v>
      </c>
      <c r="H22" s="18" t="s">
        <v>6</v>
      </c>
      <c r="I22" s="18" t="s">
        <v>75</v>
      </c>
      <c r="J22" s="18" t="s">
        <v>97</v>
      </c>
      <c r="K22" s="18" t="s">
        <v>93</v>
      </c>
      <c r="L22" s="18" t="s">
        <v>97</v>
      </c>
      <c r="M22" s="18" t="s">
        <v>96</v>
      </c>
      <c r="N22" s="18" t="s">
        <v>120</v>
      </c>
      <c r="O22" s="18" t="s">
        <v>77</v>
      </c>
      <c r="P22" s="19" t="s">
        <v>94</v>
      </c>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2"/>
      <c r="NI22" s="2"/>
      <c r="NJ22" s="2"/>
      <c r="NK22" s="2"/>
      <c r="NL22" s="2"/>
      <c r="NM22" s="2"/>
      <c r="NN22" s="2"/>
      <c r="NO22" s="2"/>
      <c r="NP22" s="2"/>
      <c r="NQ22" s="2"/>
      <c r="NR22" s="2"/>
      <c r="NS22" s="2"/>
      <c r="NT22" s="2"/>
      <c r="NU22" s="2"/>
      <c r="NV22" s="2"/>
      <c r="NW22" s="2"/>
      <c r="NX22" s="2"/>
      <c r="NY22" s="2"/>
      <c r="NZ22" s="2"/>
      <c r="OA22" s="2"/>
      <c r="OB22" s="2"/>
      <c r="OC22" s="2"/>
      <c r="OD22" s="2"/>
      <c r="OE22" s="2"/>
      <c r="OF22" s="2"/>
      <c r="OG22" s="2"/>
      <c r="OH22" s="2"/>
      <c r="OI22" s="2"/>
      <c r="OJ22" s="2"/>
      <c r="OK22" s="2"/>
      <c r="OL22" s="2"/>
      <c r="OM22" s="2"/>
      <c r="ON22" s="2"/>
      <c r="OO22" s="2"/>
      <c r="OP22" s="2"/>
      <c r="OQ22" s="2"/>
      <c r="OR22" s="2"/>
      <c r="OS22" s="2"/>
      <c r="OT22" s="2"/>
      <c r="OU22" s="2"/>
      <c r="OV22" s="2"/>
      <c r="OW22" s="2"/>
      <c r="OX22" s="2"/>
      <c r="OY22" s="2"/>
      <c r="OZ22" s="2"/>
      <c r="PA22" s="2"/>
      <c r="PB22" s="2"/>
      <c r="PC22" s="2"/>
      <c r="PD22" s="2"/>
      <c r="PE22" s="2"/>
      <c r="PF22" s="2"/>
      <c r="PG22" s="2"/>
      <c r="PH22" s="2"/>
      <c r="PI22" s="2"/>
      <c r="PJ22" s="2"/>
      <c r="PK22" s="2"/>
      <c r="PL22" s="2"/>
      <c r="PM22" s="2"/>
      <c r="PN22" s="2"/>
      <c r="PO22" s="2"/>
      <c r="PP22" s="2"/>
      <c r="PQ22" s="2"/>
      <c r="PR22" s="2"/>
    </row>
    <row r="23" spans="1:434" s="6" customFormat="1" ht="174" customHeight="1" x14ac:dyDescent="0.3">
      <c r="A23" s="12">
        <f t="shared" si="0"/>
        <v>20</v>
      </c>
      <c r="B23" s="13" t="s">
        <v>12</v>
      </c>
      <c r="C23" s="13" t="s">
        <v>30</v>
      </c>
      <c r="D23" s="13" t="s">
        <v>35</v>
      </c>
      <c r="E23" s="13" t="s">
        <v>17</v>
      </c>
      <c r="F23" s="13" t="s">
        <v>52</v>
      </c>
      <c r="G23" s="14">
        <v>87463529.640000001</v>
      </c>
      <c r="H23" s="18" t="s">
        <v>8</v>
      </c>
      <c r="I23" s="18" t="s">
        <v>93</v>
      </c>
      <c r="J23" s="18" t="s">
        <v>98</v>
      </c>
      <c r="K23" s="15" t="s">
        <v>119</v>
      </c>
      <c r="L23" s="18" t="s">
        <v>119</v>
      </c>
      <c r="M23" s="18" t="s">
        <v>77</v>
      </c>
      <c r="N23" s="18" t="s">
        <v>121</v>
      </c>
      <c r="O23" s="18" t="s">
        <v>97</v>
      </c>
      <c r="P23" s="19" t="s">
        <v>94</v>
      </c>
    </row>
    <row r="24" spans="1:434" s="6" customFormat="1" ht="174" customHeight="1" x14ac:dyDescent="0.3">
      <c r="A24" s="12">
        <v>21</v>
      </c>
      <c r="B24" s="13" t="s">
        <v>12</v>
      </c>
      <c r="C24" s="13" t="s">
        <v>28</v>
      </c>
      <c r="D24" s="13" t="s">
        <v>5</v>
      </c>
      <c r="E24" s="13" t="s">
        <v>22</v>
      </c>
      <c r="F24" s="13" t="s">
        <v>105</v>
      </c>
      <c r="G24" s="14">
        <f>32352941.18</f>
        <v>32352941.18</v>
      </c>
      <c r="H24" s="18" t="s">
        <v>8</v>
      </c>
      <c r="I24" s="18" t="s">
        <v>93</v>
      </c>
      <c r="J24" s="18" t="s">
        <v>98</v>
      </c>
      <c r="K24" s="18" t="s">
        <v>76</v>
      </c>
      <c r="L24" s="18" t="s">
        <v>98</v>
      </c>
      <c r="M24" s="18" t="s">
        <v>77</v>
      </c>
      <c r="N24" s="18" t="s">
        <v>121</v>
      </c>
      <c r="O24" s="18" t="s">
        <v>97</v>
      </c>
      <c r="P24" s="19" t="s">
        <v>94</v>
      </c>
      <c r="Q24" s="2"/>
      <c r="R24" s="2"/>
      <c r="S24" s="2"/>
      <c r="T24" s="7"/>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2"/>
      <c r="NI24" s="2"/>
      <c r="NJ24" s="2"/>
      <c r="NK24" s="2"/>
      <c r="NL24" s="2"/>
      <c r="NM24" s="2"/>
      <c r="NN24" s="2"/>
      <c r="NO24" s="2"/>
      <c r="NP24" s="2"/>
      <c r="NQ24" s="2"/>
      <c r="NR24" s="2"/>
      <c r="NS24" s="2"/>
      <c r="NT24" s="2"/>
      <c r="NU24" s="2"/>
      <c r="NV24" s="2"/>
      <c r="NW24" s="2"/>
      <c r="NX24" s="2"/>
      <c r="NY24" s="2"/>
      <c r="NZ24" s="2"/>
      <c r="OA24" s="2"/>
      <c r="OB24" s="2"/>
      <c r="OC24" s="2"/>
      <c r="OD24" s="2"/>
      <c r="OE24" s="2"/>
      <c r="OF24" s="2"/>
      <c r="OG24" s="2"/>
      <c r="OH24" s="2"/>
      <c r="OI24" s="2"/>
      <c r="OJ24" s="2"/>
      <c r="OK24" s="2"/>
      <c r="OL24" s="2"/>
      <c r="OM24" s="2"/>
      <c r="ON24" s="2"/>
      <c r="OO24" s="2"/>
      <c r="OP24" s="2"/>
      <c r="OQ24" s="2"/>
      <c r="OR24" s="2"/>
      <c r="OS24" s="2"/>
      <c r="OT24" s="2"/>
      <c r="OU24" s="2"/>
      <c r="OV24" s="2"/>
      <c r="OW24" s="2"/>
      <c r="OX24" s="2"/>
      <c r="OY24" s="2"/>
      <c r="OZ24" s="2"/>
      <c r="PA24" s="2"/>
      <c r="PB24" s="2"/>
      <c r="PC24" s="2"/>
      <c r="PD24" s="2"/>
      <c r="PE24" s="2"/>
      <c r="PF24" s="2"/>
      <c r="PG24" s="2"/>
      <c r="PH24" s="2"/>
      <c r="PI24" s="2"/>
      <c r="PJ24" s="2"/>
      <c r="PK24" s="2"/>
      <c r="PL24" s="2"/>
      <c r="PM24" s="2"/>
      <c r="PN24" s="2"/>
      <c r="PO24" s="2"/>
      <c r="PP24" s="2"/>
      <c r="PQ24" s="2"/>
      <c r="PR24" s="2"/>
    </row>
    <row r="25" spans="1:434" s="6" customFormat="1" ht="174" customHeight="1" x14ac:dyDescent="0.3">
      <c r="A25" s="12">
        <v>22</v>
      </c>
      <c r="B25" s="13" t="s">
        <v>12</v>
      </c>
      <c r="C25" s="13" t="s">
        <v>28</v>
      </c>
      <c r="D25" s="13" t="s">
        <v>5</v>
      </c>
      <c r="E25" s="13" t="s">
        <v>104</v>
      </c>
      <c r="F25" s="13" t="s">
        <v>106</v>
      </c>
      <c r="G25" s="14">
        <f>10000000</f>
        <v>10000000</v>
      </c>
      <c r="H25" s="18" t="s">
        <v>8</v>
      </c>
      <c r="I25" s="18" t="s">
        <v>93</v>
      </c>
      <c r="J25" s="18" t="s">
        <v>98</v>
      </c>
      <c r="K25" s="18" t="s">
        <v>76</v>
      </c>
      <c r="L25" s="18" t="s">
        <v>98</v>
      </c>
      <c r="M25" s="18" t="s">
        <v>77</v>
      </c>
      <c r="N25" s="18" t="s">
        <v>121</v>
      </c>
      <c r="O25" s="18" t="s">
        <v>97</v>
      </c>
      <c r="P25" s="19" t="s">
        <v>94</v>
      </c>
      <c r="Q25" s="2"/>
      <c r="R25" s="2"/>
      <c r="S25" s="2"/>
      <c r="T25" s="7"/>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2"/>
      <c r="NI25" s="2"/>
      <c r="NJ25" s="2"/>
      <c r="NK25" s="2"/>
      <c r="NL25" s="2"/>
      <c r="NM25" s="2"/>
      <c r="NN25" s="2"/>
      <c r="NO25" s="2"/>
      <c r="NP25" s="2"/>
      <c r="NQ25" s="2"/>
      <c r="NR25" s="2"/>
      <c r="NS25" s="2"/>
      <c r="NT25" s="2"/>
      <c r="NU25" s="2"/>
      <c r="NV25" s="2"/>
      <c r="NW25" s="2"/>
      <c r="NX25" s="2"/>
      <c r="NY25" s="2"/>
      <c r="NZ25" s="2"/>
      <c r="OA25" s="2"/>
      <c r="OB25" s="2"/>
      <c r="OC25" s="2"/>
      <c r="OD25" s="2"/>
      <c r="OE25" s="2"/>
      <c r="OF25" s="2"/>
      <c r="OG25" s="2"/>
      <c r="OH25" s="2"/>
      <c r="OI25" s="2"/>
      <c r="OJ25" s="2"/>
      <c r="OK25" s="2"/>
      <c r="OL25" s="2"/>
      <c r="OM25" s="2"/>
      <c r="ON25" s="2"/>
      <c r="OO25" s="2"/>
      <c r="OP25" s="2"/>
      <c r="OQ25" s="2"/>
      <c r="OR25" s="2"/>
      <c r="OS25" s="2"/>
      <c r="OT25" s="2"/>
      <c r="OU25" s="2"/>
      <c r="OV25" s="2"/>
      <c r="OW25" s="2"/>
      <c r="OX25" s="2"/>
      <c r="OY25" s="2"/>
      <c r="OZ25" s="2"/>
      <c r="PA25" s="2"/>
      <c r="PB25" s="2"/>
      <c r="PC25" s="2"/>
      <c r="PD25" s="2"/>
      <c r="PE25" s="2"/>
      <c r="PF25" s="2"/>
      <c r="PG25" s="2"/>
      <c r="PH25" s="2"/>
      <c r="PI25" s="2"/>
      <c r="PJ25" s="2"/>
      <c r="PK25" s="2"/>
      <c r="PL25" s="2"/>
      <c r="PM25" s="2"/>
      <c r="PN25" s="2"/>
      <c r="PO25" s="2"/>
      <c r="PP25" s="2"/>
      <c r="PQ25" s="2"/>
      <c r="PR25" s="2"/>
    </row>
    <row r="26" spans="1:434" s="6" customFormat="1" ht="106.2" customHeight="1" x14ac:dyDescent="0.3">
      <c r="A26" s="12">
        <v>23</v>
      </c>
      <c r="B26" s="13" t="s">
        <v>12</v>
      </c>
      <c r="C26" s="13" t="s">
        <v>28</v>
      </c>
      <c r="D26" s="13" t="s">
        <v>5</v>
      </c>
      <c r="E26" s="13" t="s">
        <v>43</v>
      </c>
      <c r="F26" s="13" t="s">
        <v>63</v>
      </c>
      <c r="G26" s="14">
        <v>7058823.54</v>
      </c>
      <c r="H26" s="18" t="s">
        <v>7</v>
      </c>
      <c r="I26" s="18" t="s">
        <v>76</v>
      </c>
      <c r="J26" s="18" t="s">
        <v>99</v>
      </c>
      <c r="K26" s="18" t="s">
        <v>96</v>
      </c>
      <c r="L26" s="18" t="s">
        <v>96</v>
      </c>
      <c r="M26" s="18" t="s">
        <v>122</v>
      </c>
      <c r="N26" s="18" t="s">
        <v>123</v>
      </c>
      <c r="O26" s="18" t="s">
        <v>98</v>
      </c>
      <c r="P26" s="19" t="s">
        <v>94</v>
      </c>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2"/>
      <c r="NI26" s="2"/>
      <c r="NJ26" s="2"/>
      <c r="NK26" s="2"/>
      <c r="NL26" s="2"/>
      <c r="NM26" s="2"/>
      <c r="NN26" s="2"/>
      <c r="NO26" s="2"/>
      <c r="NP26" s="2"/>
      <c r="NQ26" s="2"/>
      <c r="NR26" s="2"/>
      <c r="NS26" s="2"/>
      <c r="NT26" s="2"/>
      <c r="NU26" s="2"/>
      <c r="NV26" s="2"/>
      <c r="NW26" s="2"/>
      <c r="NX26" s="2"/>
      <c r="NY26" s="2"/>
      <c r="NZ26" s="2"/>
      <c r="OA26" s="2"/>
      <c r="OB26" s="2"/>
      <c r="OC26" s="2"/>
      <c r="OD26" s="2"/>
      <c r="OE26" s="2"/>
      <c r="OF26" s="2"/>
      <c r="OG26" s="2"/>
      <c r="OH26" s="2"/>
      <c r="OI26" s="2"/>
      <c r="OJ26" s="2"/>
      <c r="OK26" s="2"/>
      <c r="OL26" s="2"/>
      <c r="OM26" s="2"/>
      <c r="ON26" s="2"/>
      <c r="OO26" s="2"/>
      <c r="OP26" s="2"/>
      <c r="OQ26" s="2"/>
      <c r="OR26" s="2"/>
      <c r="OS26" s="2"/>
      <c r="OT26" s="2"/>
      <c r="OU26" s="2"/>
      <c r="OV26" s="2"/>
      <c r="OW26" s="2"/>
      <c r="OX26" s="2"/>
      <c r="OY26" s="2"/>
      <c r="OZ26" s="2"/>
      <c r="PA26" s="2"/>
      <c r="PB26" s="2"/>
      <c r="PC26" s="2"/>
      <c r="PD26" s="2"/>
      <c r="PE26" s="2"/>
      <c r="PF26" s="2"/>
      <c r="PG26" s="2"/>
      <c r="PH26" s="2"/>
      <c r="PI26" s="2"/>
      <c r="PJ26" s="2"/>
      <c r="PK26" s="2"/>
      <c r="PL26" s="2"/>
      <c r="PM26" s="2"/>
      <c r="PN26" s="2"/>
      <c r="PO26" s="2"/>
      <c r="PP26" s="2"/>
      <c r="PQ26" s="2"/>
      <c r="PR26" s="2"/>
    </row>
    <row r="27" spans="1:434" s="6" customFormat="1" ht="150.6" customHeight="1" x14ac:dyDescent="0.3">
      <c r="A27" s="12">
        <v>24</v>
      </c>
      <c r="B27" s="13" t="s">
        <v>12</v>
      </c>
      <c r="C27" s="13" t="s">
        <v>28</v>
      </c>
      <c r="D27" s="13" t="s">
        <v>32</v>
      </c>
      <c r="E27" s="13" t="s">
        <v>44</v>
      </c>
      <c r="F27" s="13" t="s">
        <v>65</v>
      </c>
      <c r="G27" s="14">
        <v>5882352.9500000002</v>
      </c>
      <c r="H27" s="18" t="s">
        <v>7</v>
      </c>
      <c r="I27" s="18" t="s">
        <v>76</v>
      </c>
      <c r="J27" s="18" t="s">
        <v>99</v>
      </c>
      <c r="K27" s="18" t="s">
        <v>96</v>
      </c>
      <c r="L27" s="18" t="s">
        <v>96</v>
      </c>
      <c r="M27" s="18" t="s">
        <v>122</v>
      </c>
      <c r="N27" s="18" t="s">
        <v>123</v>
      </c>
      <c r="O27" s="18" t="s">
        <v>98</v>
      </c>
      <c r="P27" s="19" t="s">
        <v>94</v>
      </c>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2"/>
      <c r="NI27" s="2"/>
      <c r="NJ27" s="2"/>
      <c r="NK27" s="2"/>
      <c r="NL27" s="2"/>
      <c r="NM27" s="2"/>
      <c r="NN27" s="2"/>
      <c r="NO27" s="2"/>
      <c r="NP27" s="2"/>
      <c r="NQ27" s="2"/>
      <c r="NR27" s="2"/>
      <c r="NS27" s="2"/>
      <c r="NT27" s="2"/>
      <c r="NU27" s="2"/>
      <c r="NV27" s="2"/>
      <c r="NW27" s="2"/>
      <c r="NX27" s="2"/>
      <c r="NY27" s="2"/>
      <c r="NZ27" s="2"/>
      <c r="OA27" s="2"/>
      <c r="OB27" s="2"/>
      <c r="OC27" s="2"/>
      <c r="OD27" s="2"/>
      <c r="OE27" s="2"/>
      <c r="OF27" s="2"/>
      <c r="OG27" s="2"/>
      <c r="OH27" s="2"/>
      <c r="OI27" s="2"/>
      <c r="OJ27" s="2"/>
      <c r="OK27" s="2"/>
      <c r="OL27" s="2"/>
      <c r="OM27" s="2"/>
      <c r="ON27" s="2"/>
      <c r="OO27" s="2"/>
      <c r="OP27" s="2"/>
      <c r="OQ27" s="2"/>
      <c r="OR27" s="2"/>
      <c r="OS27" s="2"/>
      <c r="OT27" s="2"/>
      <c r="OU27" s="2"/>
      <c r="OV27" s="2"/>
      <c r="OW27" s="2"/>
      <c r="OX27" s="2"/>
      <c r="OY27" s="2"/>
      <c r="OZ27" s="2"/>
      <c r="PA27" s="2"/>
      <c r="PB27" s="2"/>
      <c r="PC27" s="2"/>
      <c r="PD27" s="2"/>
      <c r="PE27" s="2"/>
      <c r="PF27" s="2"/>
      <c r="PG27" s="2"/>
      <c r="PH27" s="2"/>
      <c r="PI27" s="2"/>
      <c r="PJ27" s="2"/>
      <c r="PK27" s="2"/>
      <c r="PL27" s="2"/>
      <c r="PM27" s="2"/>
      <c r="PN27" s="2"/>
      <c r="PO27" s="2"/>
      <c r="PP27" s="2"/>
      <c r="PQ27" s="2"/>
      <c r="PR27" s="2"/>
    </row>
    <row r="28" spans="1:434" s="6" customFormat="1" ht="174" customHeight="1" x14ac:dyDescent="0.3">
      <c r="A28" s="12">
        <v>25</v>
      </c>
      <c r="B28" s="13" t="s">
        <v>12</v>
      </c>
      <c r="C28" s="13" t="s">
        <v>28</v>
      </c>
      <c r="D28" s="13" t="s">
        <v>32</v>
      </c>
      <c r="E28" s="20" t="s">
        <v>127</v>
      </c>
      <c r="F28" s="13" t="s">
        <v>64</v>
      </c>
      <c r="G28" s="14">
        <f>23529411.81+23529411.81</f>
        <v>47058823.619999997</v>
      </c>
      <c r="H28" s="18" t="s">
        <v>13</v>
      </c>
      <c r="I28" s="18" t="s">
        <v>75</v>
      </c>
      <c r="J28" s="18" t="s">
        <v>97</v>
      </c>
      <c r="K28" s="18" t="s">
        <v>93</v>
      </c>
      <c r="L28" s="18" t="s">
        <v>97</v>
      </c>
      <c r="M28" s="18" t="s">
        <v>96</v>
      </c>
      <c r="N28" s="18" t="s">
        <v>120</v>
      </c>
      <c r="O28" s="18" t="s">
        <v>77</v>
      </c>
      <c r="P28" s="19" t="s">
        <v>94</v>
      </c>
    </row>
    <row r="29" spans="1:434" s="6" customFormat="1" ht="174" customHeight="1" x14ac:dyDescent="0.3">
      <c r="A29" s="12">
        <v>26</v>
      </c>
      <c r="B29" s="13" t="s">
        <v>12</v>
      </c>
      <c r="C29" s="13" t="s">
        <v>70</v>
      </c>
      <c r="D29" s="13" t="s">
        <v>36</v>
      </c>
      <c r="E29" s="20" t="s">
        <v>125</v>
      </c>
      <c r="F29" s="13" t="s">
        <v>54</v>
      </c>
      <c r="G29" s="14">
        <f>11764705.89+11764705.89</f>
        <v>23529411.780000001</v>
      </c>
      <c r="H29" s="18" t="s">
        <v>13</v>
      </c>
      <c r="I29" s="18" t="s">
        <v>75</v>
      </c>
      <c r="J29" s="18" t="s">
        <v>97</v>
      </c>
      <c r="K29" s="18" t="s">
        <v>93</v>
      </c>
      <c r="L29" s="18" t="s">
        <v>97</v>
      </c>
      <c r="M29" s="18" t="s">
        <v>96</v>
      </c>
      <c r="N29" s="18" t="s">
        <v>120</v>
      </c>
      <c r="O29" s="18" t="s">
        <v>77</v>
      </c>
      <c r="P29" s="19" t="s">
        <v>94</v>
      </c>
    </row>
    <row r="30" spans="1:434" s="6" customFormat="1" ht="174" customHeight="1" x14ac:dyDescent="0.3">
      <c r="A30" s="12">
        <v>27</v>
      </c>
      <c r="B30" s="13" t="s">
        <v>12</v>
      </c>
      <c r="C30" s="13" t="s">
        <v>70</v>
      </c>
      <c r="D30" s="13" t="s">
        <v>34</v>
      </c>
      <c r="E30" s="20" t="s">
        <v>125</v>
      </c>
      <c r="F30" s="13" t="s">
        <v>56</v>
      </c>
      <c r="G30" s="14">
        <f>38433503.55+23529411.78</f>
        <v>61962915.329999998</v>
      </c>
      <c r="H30" s="18" t="s">
        <v>13</v>
      </c>
      <c r="I30" s="18" t="s">
        <v>75</v>
      </c>
      <c r="J30" s="18" t="s">
        <v>97</v>
      </c>
      <c r="K30" s="18" t="s">
        <v>93</v>
      </c>
      <c r="L30" s="18" t="s">
        <v>97</v>
      </c>
      <c r="M30" s="18" t="s">
        <v>96</v>
      </c>
      <c r="N30" s="18" t="s">
        <v>120</v>
      </c>
      <c r="O30" s="18" t="s">
        <v>77</v>
      </c>
      <c r="P30" s="19" t="s">
        <v>94</v>
      </c>
      <c r="Q30" s="8"/>
    </row>
    <row r="31" spans="1:434" s="1" customFormat="1" ht="174" customHeight="1" thickBot="1" x14ac:dyDescent="0.35">
      <c r="A31" s="21">
        <v>28</v>
      </c>
      <c r="B31" s="22" t="s">
        <v>12</v>
      </c>
      <c r="C31" s="22" t="s">
        <v>30</v>
      </c>
      <c r="D31" s="22" t="s">
        <v>35</v>
      </c>
      <c r="E31" s="23" t="s">
        <v>126</v>
      </c>
      <c r="F31" s="22" t="s">
        <v>78</v>
      </c>
      <c r="G31" s="24">
        <f>70588235.48+70588235.48</f>
        <v>141176470.96000001</v>
      </c>
      <c r="H31" s="25" t="s">
        <v>13</v>
      </c>
      <c r="I31" s="25" t="s">
        <v>75</v>
      </c>
      <c r="J31" s="25" t="s">
        <v>97</v>
      </c>
      <c r="K31" s="25" t="s">
        <v>93</v>
      </c>
      <c r="L31" s="25" t="s">
        <v>97</v>
      </c>
      <c r="M31" s="25" t="s">
        <v>96</v>
      </c>
      <c r="N31" s="25" t="s">
        <v>120</v>
      </c>
      <c r="O31" s="25" t="s">
        <v>77</v>
      </c>
      <c r="P31" s="26" t="s">
        <v>94</v>
      </c>
    </row>
    <row r="32" spans="1:434" ht="174" customHeight="1" x14ac:dyDescent="0.3">
      <c r="G32" s="9"/>
    </row>
    <row r="33" spans="7:7" ht="174" customHeight="1" x14ac:dyDescent="0.3">
      <c r="G33" s="10">
        <f>G31+G30+G29+G28</f>
        <v>273727621.69</v>
      </c>
    </row>
    <row r="34" spans="7:7" ht="174" customHeight="1" x14ac:dyDescent="0.3">
      <c r="G34" s="7">
        <f>SUM(G4:G31)</f>
        <v>1506695259.1000001</v>
      </c>
    </row>
    <row r="36" spans="7:7" ht="174" customHeight="1" x14ac:dyDescent="0.3">
      <c r="G36" s="7"/>
    </row>
    <row r="39" spans="7:7" ht="174" customHeight="1" x14ac:dyDescent="0.3">
      <c r="G39" s="7"/>
    </row>
    <row r="40" spans="7:7" ht="174" customHeight="1" x14ac:dyDescent="0.3">
      <c r="G40" s="2" t="e">
        <f>#REF!/4</f>
        <v>#REF!</v>
      </c>
    </row>
  </sheetData>
  <autoFilter ref="A3:P31" xr:uid="{00000000-0009-0000-0000-000000000000}">
    <sortState xmlns:xlrd2="http://schemas.microsoft.com/office/spreadsheetml/2017/richdata2" ref="A4:P31">
      <sortCondition ref="H4:H31"/>
      <sortCondition ref="O4:O31"/>
      <sortCondition ref="P4:P31"/>
    </sortState>
  </autoFilter>
  <mergeCells count="1">
    <mergeCell ref="A2:P2"/>
  </mergeCells>
  <phoneticPr fontId="1" type="noConversion"/>
  <printOptions horizontalCentered="1"/>
  <pageMargins left="0.23622047244094499" right="0.23622047244094499" top="0" bottom="0" header="0.31496062992126" footer="0.31496062992126"/>
  <pageSetup paperSize="9" scale="45" fitToHeight="0" orientation="landscape" r:id="rId1"/>
  <headerFooter>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C13"/>
  <sheetViews>
    <sheetView workbookViewId="0">
      <selection activeCell="C14" sqref="C14"/>
    </sheetView>
  </sheetViews>
  <sheetFormatPr defaultRowHeight="14.4" x14ac:dyDescent="0.3"/>
  <sheetData>
    <row r="2" spans="2:3" x14ac:dyDescent="0.3">
      <c r="B2" t="s">
        <v>107</v>
      </c>
      <c r="C2">
        <v>1</v>
      </c>
    </row>
    <row r="3" spans="2:3" x14ac:dyDescent="0.3">
      <c r="B3" t="s">
        <v>108</v>
      </c>
      <c r="C3">
        <v>2</v>
      </c>
    </row>
    <row r="4" spans="2:3" x14ac:dyDescent="0.3">
      <c r="B4" t="s">
        <v>109</v>
      </c>
      <c r="C4">
        <v>3</v>
      </c>
    </row>
    <row r="5" spans="2:3" x14ac:dyDescent="0.3">
      <c r="B5" t="s">
        <v>110</v>
      </c>
      <c r="C5">
        <v>4</v>
      </c>
    </row>
    <row r="6" spans="2:3" x14ac:dyDescent="0.3">
      <c r="B6" t="s">
        <v>111</v>
      </c>
      <c r="C6">
        <v>5</v>
      </c>
    </row>
    <row r="7" spans="2:3" x14ac:dyDescent="0.3">
      <c r="B7" t="s">
        <v>112</v>
      </c>
      <c r="C7">
        <v>6</v>
      </c>
    </row>
    <row r="8" spans="2:3" x14ac:dyDescent="0.3">
      <c r="B8" t="s">
        <v>113</v>
      </c>
      <c r="C8">
        <v>7</v>
      </c>
    </row>
    <row r="9" spans="2:3" x14ac:dyDescent="0.3">
      <c r="B9" t="s">
        <v>114</v>
      </c>
      <c r="C9">
        <v>8</v>
      </c>
    </row>
    <row r="10" spans="2:3" x14ac:dyDescent="0.3">
      <c r="B10" t="s">
        <v>115</v>
      </c>
      <c r="C10">
        <v>9</v>
      </c>
    </row>
    <row r="11" spans="2:3" x14ac:dyDescent="0.3">
      <c r="B11" t="s">
        <v>116</v>
      </c>
      <c r="C11">
        <v>10</v>
      </c>
    </row>
    <row r="12" spans="2:3" x14ac:dyDescent="0.3">
      <c r="B12" t="s">
        <v>117</v>
      </c>
      <c r="C12">
        <v>11</v>
      </c>
    </row>
    <row r="13" spans="2:3" x14ac:dyDescent="0.3">
      <c r="B13" t="s">
        <v>118</v>
      </c>
      <c r="C13">
        <v>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31.07.2023</vt:lpstr>
      <vt:lpstr>Sheet1</vt:lpstr>
      <vt:lpstr>'31.07.2023'!Print_Area</vt:lpstr>
      <vt:lpstr>'31.07.2023'!Print_Titles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Nicoleta Topirceanu</dc:creator>
  <cp:lastModifiedBy>Nicoleta Topirceanu</cp:lastModifiedBy>
  <cp:lastPrinted>2023-04-28T07:55:04Z</cp:lastPrinted>
  <dcterms:created xsi:type="dcterms:W3CDTF">2022-10-31T07:44:24Z</dcterms:created>
  <dcterms:modified xsi:type="dcterms:W3CDTF">2023-07-31T14:59:56Z</dcterms:modified>
</cp:coreProperties>
</file>