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D:\LUCRU\2023\2023-10-03-calendar-PRSM\"/>
    </mc:Choice>
  </mc:AlternateContent>
  <xr:revisionPtr revIDLastSave="0" documentId="13_ncr:1_{4E3816F6-C2CF-4FD4-871F-BA2F501816FA}" xr6:coauthVersionLast="47" xr6:coauthVersionMax="47" xr10:uidLastSave="{00000000-0000-0000-0000-000000000000}"/>
  <bookViews>
    <workbookView xWindow="-108" yWindow="-108" windowWidth="23256" windowHeight="12576" xr2:uid="{00000000-000D-0000-FFFF-FFFF00000000}"/>
  </bookViews>
  <sheets>
    <sheet name="30.09.2023" sheetId="1" r:id="rId1"/>
    <sheet name="Sheet1" sheetId="2" r:id="rId2"/>
  </sheets>
  <definedNames>
    <definedName name="_xlnm._FilterDatabase" localSheetId="0" hidden="1">'30.09.2023'!$A$3:$P$31</definedName>
    <definedName name="_xlnm.Print_Titles" localSheetId="0">'30.09.2023'!$1:$3</definedName>
    <definedName name="_xlnm.Print_Area" localSheetId="0">'30.09.2023'!$A$1:$P$31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 l="1"/>
  <c r="A17" i="1" s="1"/>
  <c r="A18" i="1" s="1"/>
  <c r="A19" i="1" s="1"/>
  <c r="A20" i="1" s="1"/>
  <c r="A21" i="1" s="1"/>
  <c r="A22" i="1" s="1"/>
  <c r="A23" i="1" s="1"/>
  <c r="G7" i="1"/>
  <c r="G34" i="1" s="1"/>
  <c r="G40" i="1"/>
  <c r="G25" i="1"/>
  <c r="G24" i="1"/>
  <c r="R21" i="1" s="1"/>
  <c r="G30" i="1"/>
  <c r="G29" i="1"/>
  <c r="G31" i="1"/>
  <c r="G28" i="1"/>
  <c r="G33" i="1" l="1"/>
</calcChain>
</file>

<file path=xl/sharedStrings.xml><?xml version="1.0" encoding="utf-8"?>
<sst xmlns="http://schemas.openxmlformats.org/spreadsheetml/2006/main" count="422" uniqueCount="136">
  <si>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</si>
  <si>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</si>
  <si>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</si>
  <si>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</si>
  <si>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</si>
  <si>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</si>
  <si>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Noiembrie 2023</t>
  </si>
  <si>
    <t>Octombrie 2023</t>
  </si>
  <si>
    <t>Martie 2024</t>
  </si>
  <si>
    <t>Mai 2024</t>
  </si>
  <si>
    <t>Denumire ghid</t>
  </si>
  <si>
    <t>Regiunea Sud-Muntenia</t>
  </si>
  <si>
    <t>Februarie 2024</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</si>
  <si>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</si>
  <si>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</si>
  <si>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</si>
  <si>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</si>
  <si>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</si>
  <si>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</si>
  <si>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</si>
  <si>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</si>
  <si>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</si>
  <si>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Promovarea eficienței energetice și reducerea emisiilor de gaze cu efect de seră prin investiții în clădiri publice</t>
  </si>
  <si>
    <t>Ianuarie 2024</t>
  </si>
  <si>
    <t>Iunie 2024</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</si>
  <si>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</si>
  <si>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</si>
  <si>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</si>
  <si>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</si>
  <si>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</si>
  <si>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</si>
  <si>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</si>
  <si>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</si>
  <si>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</si>
  <si>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</si>
  <si>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</si>
  <si>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</si>
  <si>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O.S. 1.4 -Dezvoltarea competențelor pentru specializare inteligentă, tranziție industrială și antreprenoriat</t>
  </si>
  <si>
    <t>Promovarea dezvoltării integrate și incluzive în domeniul cultural și a patrimoniului natural în regiunea Sud- Muntenia</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</si>
  <si>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</si>
  <si>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</si>
  <si>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</si>
  <si>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</si>
  <si>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Dezvoltarea competențelor în domeniile de specializare inteligentă tranziție industrială și antreprenoriat</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</si>
  <si>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</si>
  <si>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</si>
  <si>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</si>
  <si>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</si>
  <si>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Unități administrativ teritoriale Municipii reședință de județ</t>
  </si>
  <si>
    <t>• Unități administrativ teritoriale Județ/ Municipiu/ Oraș/ Comună</t>
  </si>
  <si>
    <t>• Autorități publice locale</t>
  </si>
  <si>
    <t>• Unități administrativ teritoriale Județ
• Unități administrativ teritoriale Municipii reședință de județ
• Parteneriate între UAT Județ și UAT Municipii reședință de județ
• Unități de cult
• Autorități publice locale</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</si>
  <si>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</si>
  <si>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Unități de cult</t>
  </si>
  <si>
    <t>• Unități administrativ teritoriale Județ
• Unități administrativ teritoriale Municipiu
• Unități administrativ teritoriale Oraș
• Unități administrativ teritoriale Comună 
• Autorități Publice locale
• Autorități Publice Centrale</t>
  </si>
  <si>
    <t>• Microîntreprinderi
• IMM
• Parteneriate între IMM și întreprinderile mari</t>
  </si>
  <si>
    <t>• Autorități publice locale
• Autorități publice centrale
• Parteneriate între entitățile de mai sus</t>
  </si>
  <si>
    <t>• Unități administrativ teritoriale Municipii și Orașe</t>
  </si>
  <si>
    <t>• Unități administrativ teritoriale
• Instituții din subordinea Primăriei
• Parteneriate dintre unități administrativ teritoriale și instituții din subordinea Primăriei
• Centre Regionale de Formare Profesională a Adulților</t>
  </si>
  <si>
    <t>• Unități administrativ teritoriale urbane</t>
  </si>
  <si>
    <t>• Unități administrativ teritoriale Județ
• Unități administrativ teritoriale Municipiu/ Oraș/ Comună</t>
  </si>
  <si>
    <t>• Entități de transfer tehnologic</t>
  </si>
  <si>
    <t>• Fondator incubator
• Parteneriate fondatori incubatoare
• Parcuri industriale</t>
  </si>
  <si>
    <t>• Cluster
• Organizația clusterului</t>
  </si>
  <si>
    <t>Sprijin acordat învățământului primar și secundar pentru îmbunătățirea accesului egal la servicii de calitate și incluzive în educație, inclusiv prin promovarea rezilienței pentru educația și formarea la distanță și online</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</si>
  <si>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</si>
  <si>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</si>
  <si>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</si>
  <si>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</si>
  <si>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</si>
  <si>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</si>
  <si>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</si>
  <si>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Aprilie 2024</t>
  </si>
  <si>
    <t>Iulie 2024</t>
  </si>
  <si>
    <t>Septembrie 2024</t>
  </si>
  <si>
    <t>Noiembrie 2024</t>
  </si>
  <si>
    <t>• Persoane fizice</t>
  </si>
  <si>
    <t>lipsa</t>
  </si>
  <si>
    <t>• Autorități publice locale
• Instituții din subordinea autorităților publice centrale și locale</t>
  </si>
  <si>
    <t>Februarie 2023
Publicat: 09.02.2023
Consultare publică închisă: 03.03.2023</t>
  </si>
  <si>
    <t>Tipul de solicitanți eligibili</t>
  </si>
  <si>
    <t xml:space="preserve">Cuantumul total al sprijinului pentru apelul de proiecte (FEDR+BS) 
- EURO- </t>
  </si>
  <si>
    <t>Dată de începere a apelului de proiecte</t>
  </si>
  <si>
    <t>Dată de încheiere a apelului de proiecte</t>
  </si>
  <si>
    <t>Dată estimată de finalizare a evaluării tehnice și financiare</t>
  </si>
  <si>
    <t>Dată estimată de începere a evaluării tehnice și financiare</t>
  </si>
  <si>
    <t>Dată estimată de începere a perioadei de contractare</t>
  </si>
  <si>
    <t>Dată estimată de finalizare a perioadei de contractare</t>
  </si>
  <si>
    <t>Dată estimată de începere a perioadei de implementare a proiectelor</t>
  </si>
  <si>
    <t>Dată estimată de finalizare a perioadei de implementare a proiectelor</t>
  </si>
  <si>
    <t>August 2024</t>
  </si>
  <si>
    <t>Decembrie 2029</t>
  </si>
  <si>
    <t>Decembrie 2023</t>
  </si>
  <si>
    <t>Octombrie 2024</t>
  </si>
  <si>
    <t>Decembrie 2024</t>
  </si>
  <si>
    <t>Ianuarie 2025</t>
  </si>
  <si>
    <t>Februarie 2025</t>
  </si>
  <si>
    <t>Martie 2025</t>
  </si>
  <si>
    <t>Aprilie 2025</t>
  </si>
  <si>
    <t>Mai 2025</t>
  </si>
  <si>
    <t>• Microîntreprinderi
• Întreprinderi mici și mijlocii</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</si>
  <si>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</si>
  <si>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xml:space="preserve">• Parteneriate între organizații publice de cercetare, autorități publice locale  si centrale și întreprinderi mici și mijlocii
</t>
  </si>
  <si>
    <t>• Parteneriate între organizații publice de cercetare și întreprinderi mici și mijlocii</t>
  </si>
  <si>
    <t xml:space="preserve">IANUARIE </t>
  </si>
  <si>
    <t>FEBRUARIE</t>
  </si>
  <si>
    <t>MARTIE</t>
  </si>
  <si>
    <t>APRILIE</t>
  </si>
  <si>
    <t>MAI</t>
  </si>
  <si>
    <t>IUNIE</t>
  </si>
  <si>
    <t>IULIE</t>
  </si>
  <si>
    <t>AUGUST</t>
  </si>
  <si>
    <t>SEPTEMBRIE</t>
  </si>
  <si>
    <t>OCTOMBRIE</t>
  </si>
  <si>
    <t>NOIEMBRIE</t>
  </si>
  <si>
    <t>DECEMBRIE</t>
  </si>
  <si>
    <t>-</t>
  </si>
  <si>
    <t>Iunie 2025</t>
  </si>
  <si>
    <t>Iulie 2025</t>
  </si>
  <si>
    <t>Decembrie</t>
  </si>
  <si>
    <t>August 2025</t>
  </si>
  <si>
    <t>• IMM 
• Organizații de cercetare (inclusiv universități de stat)
• Autorități publice locale 
• ADR Sud Muntenia</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</si>
  <si>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</si>
  <si>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</si>
  <si>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</si>
  <si>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</si>
  <si>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</si>
  <si>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</si>
  <si>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</si>
  <si>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</si>
  <si>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</si>
  <si>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 xml:space="preserve">Iulie 2023
Publicat:
31.07.2023
Consultare publică închisă:  
23.08.2023.
</t>
  </si>
  <si>
    <t>August 2023
Publicat:
18.08.2023
Consultare publică închisă:  
11.09.2023.</t>
  </si>
  <si>
    <t>August 2023
Publicat:
31.08.2023
Consultare publică închisă:  
22.09.2023.</t>
  </si>
  <si>
    <t>Septembrie 2023
Publicat: 29.09.2023
În consultare publică: 23.10.2023</t>
  </si>
  <si>
    <t>Calendarul orientativ privind lansările de apeluri de proiecte pentru Programul Regional Sud Muntenia 2021-2027, Septembrie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</si>
</sst>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theme="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C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1">
    <xf numFmtId="0" fontId="0" fillId="0" borderId="0" xfId="0"/>
    <xf numFmtId="0" fontId="2" fillId="5" borderId="0" xfId="0" applyFont="1" applyFill="1" applyAlignment="1">
      <alignment horizontal="center" vertical="center"/>
    </xf>
    <xf numFmtId="0" fontId="2"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4" borderId="0" xfId="0" applyFont="1" applyFill="1" applyAlignment="1">
      <alignment horizontal="center" vertical="center"/>
    </xf>
    <xf numFmtId="4" fontId="2" fillId="0" borderId="0" xfId="0" applyNumberFormat="1" applyFont="1" applyAlignment="1">
      <alignment horizontal="center" vertical="center"/>
    </xf>
    <xf numFmtId="3" fontId="2" fillId="0" borderId="0" xfId="0" applyNumberFormat="1" applyFont="1" applyAlignment="1">
      <alignment horizontal="center" vertical="center"/>
    </xf>
    <xf numFmtId="3" fontId="5" fillId="0" borderId="0" xfId="0" applyNumberFormat="1" applyFont="1" applyAlignment="1">
      <alignment horizontal="center" vertical="center"/>
    </xf>
    <xf numFmtId="0" fontId="2" fillId="6" borderId="0" xfId="0" applyFont="1" applyFill="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4"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0" xfId="0" applyNumberFormat="1" applyFont="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766354</xdr:colOff>
      <xdr:row>0</xdr:row>
      <xdr:rowOff>342901</xdr:rowOff>
    </xdr:from>
    <xdr:to>
      <xdr:col>11</xdr:col>
      <xdr:colOff>999801</xdr:colOff>
      <xdr:row>0</xdr:row>
      <xdr:rowOff>1412867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1604" y="342901"/>
          <a:ext cx="11968247" cy="1069966"/>
        </a:xfrm>
        <a:prstGeom prst="rect">
          <a:avLst/>
        </a:prstGeom>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R40"/>
  <sheetViews>
    <sheetView tabSelected="1" zoomScale="70" zoomScaleNormal="70" workbookViewId="0">
      <selection activeCell="A4" sqref="A4"/>
    </sheetView>
  </sheetViews>
  <sheetFormatPr defaultColWidth="8.88671875" defaultRowHeight="174" customHeight="1" x14ac:dyDescent="0.3"/>
  <cols>
    <col min="1" max="1" width="5.21875" style="2" customWidth="1"/>
    <col min="2" max="2" width="13.88671875" style="2" customWidth="1"/>
    <col min="3" max="3" width="37.6640625" style="2" bestFit="1" customWidth="1"/>
    <col min="4" max="4" width="27.109375" style="2" customWidth="1"/>
    <col min="5" max="5" width="28.77734375" style="2" customWidth="1"/>
    <col min="6" max="6" width="23.21875" style="2" customWidth="1"/>
    <col min="7" max="7" width="23.5546875" style="2" customWidth="1"/>
    <col min="8" max="8" width="15.77734375" style="2" customWidth="1"/>
    <col min="9" max="9" width="18.44140625" style="2" customWidth="1"/>
    <col min="10" max="10" width="15.77734375" style="2" customWidth="1"/>
    <col min="11" max="12" width="18" style="2" customWidth="1"/>
    <col min="13" max="13" width="17.77734375" style="2" customWidth="1"/>
    <col min="14" max="14" width="17.33203125" style="2" customWidth="1"/>
    <col min="15" max="15" width="17.21875" style="2" customWidth="1"/>
    <col min="16" max="16" width="17.77734375" style="2" customWidth="1"/>
    <col min="17" max="17" width="8.88671875" style="2"/>
    <col min="18" max="18" width="13.5546875" style="2" bestFit="1" customWidth="1"/>
    <col min="19" max="16384" width="8.88671875" style="2"/>
  </cols>
  <sheetData>
    <row r="1" spans="1:434" ht="130.19999999999999" customHeight="1" thickBot="1" x14ac:dyDescent="0.35"/>
    <row r="2" spans="1:434" ht="24" thickBot="1" x14ac:dyDescent="0.35">
      <c r="A2" s="27" t="s">
        <v>135</v>
      </c>
      <c r="B2" s="28"/>
      <c r="C2" s="29"/>
      <c r="D2" s="29"/>
      <c r="E2" s="29"/>
      <c r="F2" s="29"/>
      <c r="G2" s="29"/>
      <c r="H2" s="29"/>
      <c r="I2" s="29"/>
      <c r="J2" s="29"/>
      <c r="K2" s="29"/>
      <c r="L2" s="29"/>
      <c r="M2" s="29"/>
      <c r="N2" s="29"/>
      <c r="O2" s="29"/>
      <c r="P2" s="30"/>
    </row>
    <row r="3" spans="1:434" ht="85.8" customHeight="1" x14ac:dyDescent="0.3">
      <c r="A3" s="3" t="s">
        <v>0</v>
      </c>
      <c r="B3" s="4" t="s">
        <v>3</v>
      </c>
      <c r="C3" s="4" t="s">
        <v>1</v>
      </c>
      <c r="D3" s="4" t="s">
        <v>2</v>
      </c>
      <c r="E3" s="4" t="s">
        <v>10</v>
      </c>
      <c r="F3" s="4" t="s">
        <v>80</v>
      </c>
      <c r="G3" s="4" t="s">
        <v>81</v>
      </c>
      <c r="H3" s="4" t="s">
        <v>4</v>
      </c>
      <c r="I3" s="4" t="s">
        <v>82</v>
      </c>
      <c r="J3" s="4" t="s">
        <v>83</v>
      </c>
      <c r="K3" s="4" t="s">
        <v>85</v>
      </c>
      <c r="L3" s="4" t="s">
        <v>84</v>
      </c>
      <c r="M3" s="4" t="s">
        <v>86</v>
      </c>
      <c r="N3" s="4" t="s">
        <v>87</v>
      </c>
      <c r="O3" s="4" t="s">
        <v>88</v>
      </c>
      <c r="P3" s="5" t="s">
        <v>89</v>
      </c>
    </row>
    <row r="4" spans="1:434" s="10" customFormat="1" ht="174" customHeight="1" x14ac:dyDescent="0.3">
      <c r="A4" s="11">
        <v>1</v>
      </c>
      <c r="B4" s="12" t="s">
        <v>11</v>
      </c>
      <c r="C4" s="12" t="s">
        <v>26</v>
      </c>
      <c r="D4" s="12" t="s">
        <v>29</v>
      </c>
      <c r="E4" s="12" t="s">
        <v>13</v>
      </c>
      <c r="F4" s="12" t="s">
        <v>45</v>
      </c>
      <c r="G4" s="13">
        <v>47058823.609999999</v>
      </c>
      <c r="H4" s="14" t="s">
        <v>79</v>
      </c>
      <c r="I4" s="15" t="s">
        <v>23</v>
      </c>
      <c r="J4" s="16" t="s">
        <v>24</v>
      </c>
      <c r="K4" s="14" t="s">
        <v>116</v>
      </c>
      <c r="L4" s="17" t="s">
        <v>116</v>
      </c>
      <c r="M4" s="14" t="s">
        <v>8</v>
      </c>
      <c r="N4" s="17" t="s">
        <v>94</v>
      </c>
      <c r="O4" s="14" t="s">
        <v>9</v>
      </c>
      <c r="P4" s="18" t="s">
        <v>91</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row>
    <row r="5" spans="1:434" s="1" customFormat="1" ht="174" customHeight="1" x14ac:dyDescent="0.3">
      <c r="A5" s="11">
        <v>2</v>
      </c>
      <c r="B5" s="12" t="s">
        <v>11</v>
      </c>
      <c r="C5" s="12" t="s">
        <v>26</v>
      </c>
      <c r="D5" s="12" t="s">
        <v>30</v>
      </c>
      <c r="E5" s="12" t="s">
        <v>69</v>
      </c>
      <c r="F5" s="12" t="s">
        <v>46</v>
      </c>
      <c r="G5" s="13">
        <v>47058823.619999997</v>
      </c>
      <c r="H5" s="14" t="s">
        <v>79</v>
      </c>
      <c r="I5" s="17" t="s">
        <v>92</v>
      </c>
      <c r="J5" s="17" t="s">
        <v>9</v>
      </c>
      <c r="K5" s="14" t="s">
        <v>23</v>
      </c>
      <c r="L5" s="17" t="s">
        <v>24</v>
      </c>
      <c r="M5" s="14" t="s">
        <v>8</v>
      </c>
      <c r="N5" s="17" t="s">
        <v>75</v>
      </c>
      <c r="O5" s="14" t="s">
        <v>72</v>
      </c>
      <c r="P5" s="18" t="s">
        <v>91</v>
      </c>
      <c r="Q5" s="2"/>
      <c r="R5" s="7"/>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row>
    <row r="6" spans="1:434" s="10" customFormat="1" ht="174" customHeight="1" x14ac:dyDescent="0.3">
      <c r="A6" s="11">
        <v>3</v>
      </c>
      <c r="B6" s="12" t="s">
        <v>11</v>
      </c>
      <c r="C6" s="12" t="s">
        <v>26</v>
      </c>
      <c r="D6" s="12" t="s">
        <v>30</v>
      </c>
      <c r="E6" s="12" t="s">
        <v>70</v>
      </c>
      <c r="F6" s="12" t="s">
        <v>100</v>
      </c>
      <c r="G6" s="13">
        <v>144000000.25999999</v>
      </c>
      <c r="H6" s="14" t="s">
        <v>79</v>
      </c>
      <c r="I6" s="17" t="s">
        <v>12</v>
      </c>
      <c r="J6" s="17" t="s">
        <v>73</v>
      </c>
      <c r="K6" s="14" t="s">
        <v>8</v>
      </c>
      <c r="L6" s="17" t="s">
        <v>90</v>
      </c>
      <c r="M6" s="14" t="s">
        <v>9</v>
      </c>
      <c r="N6" s="17" t="s">
        <v>95</v>
      </c>
      <c r="O6" s="14" t="s">
        <v>24</v>
      </c>
      <c r="P6" s="18" t="s">
        <v>91</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row>
    <row r="7" spans="1:434" s="1" customFormat="1" ht="174" customHeight="1" x14ac:dyDescent="0.3">
      <c r="A7" s="11">
        <v>4</v>
      </c>
      <c r="B7" s="12" t="s">
        <v>11</v>
      </c>
      <c r="C7" s="12" t="s">
        <v>27</v>
      </c>
      <c r="D7" s="12" t="s">
        <v>31</v>
      </c>
      <c r="E7" s="12" t="s">
        <v>65</v>
      </c>
      <c r="F7" s="12" t="s">
        <v>47</v>
      </c>
      <c r="G7" s="13">
        <f>225147059-3529411.77</f>
        <v>221617647.22999999</v>
      </c>
      <c r="H7" s="14" t="s">
        <v>79</v>
      </c>
      <c r="I7" s="14" t="s">
        <v>6</v>
      </c>
      <c r="J7" s="14" t="s">
        <v>72</v>
      </c>
      <c r="K7" s="14" t="s">
        <v>92</v>
      </c>
      <c r="L7" s="17" t="s">
        <v>9</v>
      </c>
      <c r="M7" s="14" t="s">
        <v>12</v>
      </c>
      <c r="N7" s="17" t="s">
        <v>93</v>
      </c>
      <c r="O7" s="14" t="s">
        <v>8</v>
      </c>
      <c r="P7" s="18" t="s">
        <v>91</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row>
    <row r="8" spans="1:434" s="10" customFormat="1" ht="174" customHeight="1" x14ac:dyDescent="0.3">
      <c r="A8" s="11">
        <v>5</v>
      </c>
      <c r="B8" s="12" t="s">
        <v>11</v>
      </c>
      <c r="C8" s="12" t="s">
        <v>28</v>
      </c>
      <c r="D8" s="12" t="s">
        <v>33</v>
      </c>
      <c r="E8" s="12" t="s">
        <v>22</v>
      </c>
      <c r="F8" s="12" t="s">
        <v>78</v>
      </c>
      <c r="G8" s="13">
        <v>58823529.560000002</v>
      </c>
      <c r="H8" s="14" t="s">
        <v>79</v>
      </c>
      <c r="I8" s="17" t="s">
        <v>23</v>
      </c>
      <c r="J8" s="17" t="s">
        <v>24</v>
      </c>
      <c r="K8" s="17" t="s">
        <v>12</v>
      </c>
      <c r="L8" s="17" t="s">
        <v>73</v>
      </c>
      <c r="M8" s="17" t="s">
        <v>72</v>
      </c>
      <c r="N8" s="17" t="s">
        <v>94</v>
      </c>
      <c r="O8" s="17" t="s">
        <v>9</v>
      </c>
      <c r="P8" s="18" t="s">
        <v>91</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row>
    <row r="9" spans="1:434" s="1" customFormat="1" ht="174" customHeight="1" x14ac:dyDescent="0.3">
      <c r="A9" s="11">
        <v>6</v>
      </c>
      <c r="B9" s="12" t="s">
        <v>11</v>
      </c>
      <c r="C9" s="12" t="s">
        <v>25</v>
      </c>
      <c r="D9" s="12" t="s">
        <v>17</v>
      </c>
      <c r="E9" s="12" t="s">
        <v>64</v>
      </c>
      <c r="F9" s="12" t="s">
        <v>44</v>
      </c>
      <c r="G9" s="13">
        <v>31669060.620000001</v>
      </c>
      <c r="H9" s="14" t="s">
        <v>79</v>
      </c>
      <c r="I9" s="17" t="s">
        <v>12</v>
      </c>
      <c r="J9" s="17" t="s">
        <v>73</v>
      </c>
      <c r="K9" s="17" t="s">
        <v>8</v>
      </c>
      <c r="L9" s="17" t="s">
        <v>90</v>
      </c>
      <c r="M9" s="17" t="s">
        <v>9</v>
      </c>
      <c r="N9" s="17" t="s">
        <v>95</v>
      </c>
      <c r="O9" s="17" t="s">
        <v>24</v>
      </c>
      <c r="P9" s="18" t="s">
        <v>91</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row>
    <row r="10" spans="1:434" s="10" customFormat="1" ht="174" customHeight="1" x14ac:dyDescent="0.3">
      <c r="A10" s="11">
        <v>7</v>
      </c>
      <c r="B10" s="12" t="s">
        <v>11</v>
      </c>
      <c r="C10" s="12" t="s">
        <v>28</v>
      </c>
      <c r="D10" s="12" t="s">
        <v>33</v>
      </c>
      <c r="E10" s="12" t="s">
        <v>39</v>
      </c>
      <c r="F10" s="12" t="s">
        <v>59</v>
      </c>
      <c r="G10" s="13">
        <v>11764705.9</v>
      </c>
      <c r="H10" s="14" t="s">
        <v>125</v>
      </c>
      <c r="I10" s="17" t="s">
        <v>12</v>
      </c>
      <c r="J10" s="17" t="s">
        <v>73</v>
      </c>
      <c r="K10" s="17" t="s">
        <v>8</v>
      </c>
      <c r="L10" s="17" t="s">
        <v>90</v>
      </c>
      <c r="M10" s="17" t="s">
        <v>9</v>
      </c>
      <c r="N10" s="17" t="s">
        <v>95</v>
      </c>
      <c r="O10" s="17" t="s">
        <v>24</v>
      </c>
      <c r="P10" s="18" t="s">
        <v>91</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row>
    <row r="11" spans="1:434" s="1" customFormat="1" ht="174" customHeight="1" x14ac:dyDescent="0.3">
      <c r="A11" s="11">
        <v>8</v>
      </c>
      <c r="B11" s="12" t="s">
        <v>11</v>
      </c>
      <c r="C11" s="12" t="s">
        <v>25</v>
      </c>
      <c r="D11" s="12" t="s">
        <v>17</v>
      </c>
      <c r="E11" s="12" t="s">
        <v>66</v>
      </c>
      <c r="F11" s="12" t="s">
        <v>44</v>
      </c>
      <c r="G11" s="13">
        <v>13521362.619999999</v>
      </c>
      <c r="H11" s="14" t="s">
        <v>126</v>
      </c>
      <c r="I11" s="17" t="s">
        <v>72</v>
      </c>
      <c r="J11" s="17" t="s">
        <v>74</v>
      </c>
      <c r="K11" s="17" t="s">
        <v>9</v>
      </c>
      <c r="L11" s="17" t="s">
        <v>74</v>
      </c>
      <c r="M11" s="17" t="s">
        <v>73</v>
      </c>
      <c r="N11" s="17" t="s">
        <v>97</v>
      </c>
      <c r="O11" s="17" t="s">
        <v>90</v>
      </c>
      <c r="P11" s="18" t="s">
        <v>91</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row>
    <row r="12" spans="1:434" s="10" customFormat="1" ht="174" customHeight="1" x14ac:dyDescent="0.3">
      <c r="A12" s="11">
        <v>9</v>
      </c>
      <c r="B12" s="12" t="s">
        <v>11</v>
      </c>
      <c r="C12" s="12" t="s">
        <v>68</v>
      </c>
      <c r="D12" s="12" t="s">
        <v>34</v>
      </c>
      <c r="E12" s="12" t="s">
        <v>15</v>
      </c>
      <c r="F12" s="12" t="s">
        <v>48</v>
      </c>
      <c r="G12" s="13">
        <v>50562727.090000004</v>
      </c>
      <c r="H12" s="14" t="s">
        <v>127</v>
      </c>
      <c r="I12" s="17" t="s">
        <v>72</v>
      </c>
      <c r="J12" s="17" t="s">
        <v>74</v>
      </c>
      <c r="K12" s="17" t="s">
        <v>9</v>
      </c>
      <c r="L12" s="17" t="s">
        <v>74</v>
      </c>
      <c r="M12" s="17" t="s">
        <v>73</v>
      </c>
      <c r="N12" s="17" t="s">
        <v>97</v>
      </c>
      <c r="O12" s="17" t="s">
        <v>90</v>
      </c>
      <c r="P12" s="18" t="s">
        <v>91</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row>
    <row r="13" spans="1:434" s="1" customFormat="1" ht="174" customHeight="1" x14ac:dyDescent="0.3">
      <c r="A13" s="11">
        <v>10</v>
      </c>
      <c r="B13" s="12" t="s">
        <v>11</v>
      </c>
      <c r="C13" s="12" t="s">
        <v>68</v>
      </c>
      <c r="D13" s="12" t="s">
        <v>32</v>
      </c>
      <c r="E13" s="12" t="s">
        <v>14</v>
      </c>
      <c r="F13" s="12" t="s">
        <v>49</v>
      </c>
      <c r="G13" s="13">
        <v>34069772.960000001</v>
      </c>
      <c r="H13" s="14" t="s">
        <v>128</v>
      </c>
      <c r="I13" s="17" t="s">
        <v>72</v>
      </c>
      <c r="J13" s="17" t="s">
        <v>74</v>
      </c>
      <c r="K13" s="17" t="s">
        <v>9</v>
      </c>
      <c r="L13" s="17" t="s">
        <v>74</v>
      </c>
      <c r="M13" s="17" t="s">
        <v>73</v>
      </c>
      <c r="N13" s="17" t="s">
        <v>97</v>
      </c>
      <c r="O13" s="17" t="s">
        <v>90</v>
      </c>
      <c r="P13" s="18" t="s">
        <v>91</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row>
    <row r="14" spans="1:434" s="10" customFormat="1" ht="174" customHeight="1" x14ac:dyDescent="0.3">
      <c r="A14" s="11">
        <v>11</v>
      </c>
      <c r="B14" s="12" t="s">
        <v>11</v>
      </c>
      <c r="C14" s="12" t="s">
        <v>28</v>
      </c>
      <c r="D14" s="12" t="s">
        <v>35</v>
      </c>
      <c r="E14" s="12" t="s">
        <v>19</v>
      </c>
      <c r="F14" s="12" t="s">
        <v>57</v>
      </c>
      <c r="G14" s="13">
        <v>99400891.150000006</v>
      </c>
      <c r="H14" s="14" t="s">
        <v>129</v>
      </c>
      <c r="I14" s="17" t="s">
        <v>24</v>
      </c>
      <c r="J14" s="17" t="s">
        <v>75</v>
      </c>
      <c r="K14" s="17" t="s">
        <v>73</v>
      </c>
      <c r="L14" s="17" t="s">
        <v>75</v>
      </c>
      <c r="M14" s="17" t="s">
        <v>74</v>
      </c>
      <c r="N14" s="17" t="s">
        <v>99</v>
      </c>
      <c r="O14" s="17" t="s">
        <v>93</v>
      </c>
      <c r="P14" s="18" t="s">
        <v>91</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row>
    <row r="15" spans="1:434" s="1" customFormat="1" ht="174" customHeight="1" x14ac:dyDescent="0.3">
      <c r="A15" s="11">
        <v>12</v>
      </c>
      <c r="B15" s="12" t="s">
        <v>11</v>
      </c>
      <c r="C15" s="12" t="s">
        <v>28</v>
      </c>
      <c r="D15" s="12" t="s">
        <v>35</v>
      </c>
      <c r="E15" s="12" t="s">
        <v>20</v>
      </c>
      <c r="F15" s="12" t="s">
        <v>48</v>
      </c>
      <c r="G15" s="13">
        <v>116592050.84999999</v>
      </c>
      <c r="H15" s="14" t="s">
        <v>129</v>
      </c>
      <c r="I15" s="17" t="s">
        <v>24</v>
      </c>
      <c r="J15" s="17" t="s">
        <v>75</v>
      </c>
      <c r="K15" s="17" t="s">
        <v>73</v>
      </c>
      <c r="L15" s="17" t="s">
        <v>75</v>
      </c>
      <c r="M15" s="17" t="s">
        <v>74</v>
      </c>
      <c r="N15" s="17" t="s">
        <v>99</v>
      </c>
      <c r="O15" s="17" t="s">
        <v>93</v>
      </c>
      <c r="P15" s="18" t="s">
        <v>91</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row>
    <row r="16" spans="1:434" s="10" customFormat="1" ht="174" customHeight="1" x14ac:dyDescent="0.3">
      <c r="A16" s="11">
        <f t="shared" ref="A16:A23" si="0">A15+1</f>
        <v>13</v>
      </c>
      <c r="B16" s="12" t="s">
        <v>11</v>
      </c>
      <c r="C16" s="12" t="s">
        <v>26</v>
      </c>
      <c r="D16" s="12" t="s">
        <v>29</v>
      </c>
      <c r="E16" s="12" t="s">
        <v>18</v>
      </c>
      <c r="F16" s="12" t="s">
        <v>56</v>
      </c>
      <c r="G16" s="13">
        <v>46879964.789999999</v>
      </c>
      <c r="H16" s="14" t="s">
        <v>130</v>
      </c>
      <c r="I16" s="17" t="s">
        <v>9</v>
      </c>
      <c r="J16" s="17" t="s">
        <v>93</v>
      </c>
      <c r="K16" s="17" t="s">
        <v>24</v>
      </c>
      <c r="L16" s="17" t="s">
        <v>93</v>
      </c>
      <c r="M16" s="17" t="s">
        <v>90</v>
      </c>
      <c r="N16" s="17" t="s">
        <v>98</v>
      </c>
      <c r="O16" s="17" t="s">
        <v>74</v>
      </c>
      <c r="P16" s="18" t="s">
        <v>91</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row>
    <row r="17" spans="1:434" s="1" customFormat="1" ht="174" customHeight="1" x14ac:dyDescent="0.3">
      <c r="A17" s="11">
        <f t="shared" si="0"/>
        <v>14</v>
      </c>
      <c r="B17" s="12" t="s">
        <v>11</v>
      </c>
      <c r="C17" s="12" t="s">
        <v>26</v>
      </c>
      <c r="D17" s="12" t="s">
        <v>37</v>
      </c>
      <c r="E17" s="12" t="s">
        <v>43</v>
      </c>
      <c r="F17" s="12" t="s">
        <v>121</v>
      </c>
      <c r="G17" s="13">
        <v>5882352.9500000002</v>
      </c>
      <c r="H17" s="14" t="s">
        <v>131</v>
      </c>
      <c r="I17" s="17" t="s">
        <v>12</v>
      </c>
      <c r="J17" s="17" t="s">
        <v>73</v>
      </c>
      <c r="K17" s="17" t="s">
        <v>8</v>
      </c>
      <c r="L17" s="17" t="s">
        <v>90</v>
      </c>
      <c r="M17" s="17" t="s">
        <v>9</v>
      </c>
      <c r="N17" s="17" t="s">
        <v>95</v>
      </c>
      <c r="O17" s="17" t="s">
        <v>24</v>
      </c>
      <c r="P17" s="18" t="s">
        <v>91</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row>
    <row r="18" spans="1:434" s="6" customFormat="1" ht="174" customHeight="1" x14ac:dyDescent="0.3">
      <c r="A18" s="11">
        <f t="shared" si="0"/>
        <v>15</v>
      </c>
      <c r="B18" s="12" t="s">
        <v>11</v>
      </c>
      <c r="C18" s="12" t="s">
        <v>68</v>
      </c>
      <c r="D18" s="12" t="s">
        <v>34</v>
      </c>
      <c r="E18" s="12" t="s">
        <v>38</v>
      </c>
      <c r="F18" s="12" t="s">
        <v>51</v>
      </c>
      <c r="G18" s="13">
        <v>18673529.420000002</v>
      </c>
      <c r="H18" s="14" t="s">
        <v>132</v>
      </c>
      <c r="I18" s="17" t="s">
        <v>8</v>
      </c>
      <c r="J18" s="17" t="s">
        <v>90</v>
      </c>
      <c r="K18" s="17" t="s">
        <v>72</v>
      </c>
      <c r="L18" s="17" t="s">
        <v>74</v>
      </c>
      <c r="M18" s="17" t="s">
        <v>24</v>
      </c>
      <c r="N18" s="17" t="s">
        <v>96</v>
      </c>
      <c r="O18" s="17" t="s">
        <v>93</v>
      </c>
      <c r="P18" s="18" t="s">
        <v>91</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row>
    <row r="19" spans="1:434" s="6" customFormat="1" ht="158.4" customHeight="1" x14ac:dyDescent="0.3">
      <c r="A19" s="11">
        <f t="shared" si="0"/>
        <v>16</v>
      </c>
      <c r="B19" s="12" t="s">
        <v>11</v>
      </c>
      <c r="C19" s="12" t="s">
        <v>68</v>
      </c>
      <c r="D19" s="12" t="s">
        <v>32</v>
      </c>
      <c r="E19" s="12" t="s">
        <v>38</v>
      </c>
      <c r="F19" s="12" t="s">
        <v>53</v>
      </c>
      <c r="G19" s="13">
        <v>14786349.42</v>
      </c>
      <c r="H19" s="14" t="s">
        <v>132</v>
      </c>
      <c r="I19" s="17" t="s">
        <v>8</v>
      </c>
      <c r="J19" s="17" t="s">
        <v>90</v>
      </c>
      <c r="K19" s="17" t="s">
        <v>72</v>
      </c>
      <c r="L19" s="17" t="s">
        <v>74</v>
      </c>
      <c r="M19" s="17" t="s">
        <v>24</v>
      </c>
      <c r="N19" s="17" t="s">
        <v>96</v>
      </c>
      <c r="O19" s="17" t="s">
        <v>93</v>
      </c>
      <c r="P19" s="18" t="s">
        <v>91</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row>
    <row r="20" spans="1:434" s="6" customFormat="1" ht="174" customHeight="1" x14ac:dyDescent="0.3">
      <c r="A20" s="11">
        <f t="shared" si="0"/>
        <v>17</v>
      </c>
      <c r="B20" s="12" t="s">
        <v>11</v>
      </c>
      <c r="C20" s="12" t="s">
        <v>28</v>
      </c>
      <c r="D20" s="12" t="s">
        <v>36</v>
      </c>
      <c r="E20" s="12" t="s">
        <v>40</v>
      </c>
      <c r="F20" s="12" t="s">
        <v>60</v>
      </c>
      <c r="G20" s="13">
        <v>66269411.939999998</v>
      </c>
      <c r="H20" s="14" t="s">
        <v>133</v>
      </c>
      <c r="I20" s="17" t="s">
        <v>8</v>
      </c>
      <c r="J20" s="17" t="s">
        <v>90</v>
      </c>
      <c r="K20" s="17" t="s">
        <v>72</v>
      </c>
      <c r="L20" s="17" t="s">
        <v>74</v>
      </c>
      <c r="M20" s="17" t="s">
        <v>24</v>
      </c>
      <c r="N20" s="17" t="s">
        <v>96</v>
      </c>
      <c r="O20" s="17" t="s">
        <v>93</v>
      </c>
      <c r="P20" s="18" t="s">
        <v>91</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row>
    <row r="21" spans="1:434" s="6" customFormat="1" ht="174" customHeight="1" x14ac:dyDescent="0.3">
      <c r="A21" s="11">
        <f t="shared" si="0"/>
        <v>18</v>
      </c>
      <c r="B21" s="12" t="s">
        <v>11</v>
      </c>
      <c r="C21" s="12" t="s">
        <v>26</v>
      </c>
      <c r="D21" s="12" t="s">
        <v>5</v>
      </c>
      <c r="E21" s="12" t="s">
        <v>71</v>
      </c>
      <c r="F21" s="12" t="s">
        <v>55</v>
      </c>
      <c r="G21" s="13">
        <v>30705882.350000001</v>
      </c>
      <c r="H21" s="14" t="s">
        <v>134</v>
      </c>
      <c r="I21" s="17" t="s">
        <v>24</v>
      </c>
      <c r="J21" s="17" t="s">
        <v>75</v>
      </c>
      <c r="K21" s="17" t="s">
        <v>73</v>
      </c>
      <c r="L21" s="17" t="s">
        <v>75</v>
      </c>
      <c r="M21" s="17" t="s">
        <v>74</v>
      </c>
      <c r="N21" s="17" t="s">
        <v>99</v>
      </c>
      <c r="O21" s="17" t="s">
        <v>93</v>
      </c>
      <c r="P21" s="18" t="s">
        <v>91</v>
      </c>
      <c r="Q21" s="2"/>
      <c r="R21" s="7">
        <f>G21+G24</f>
        <v>63058823.530000001</v>
      </c>
      <c r="S21" s="2"/>
      <c r="T21" s="2" t="s">
        <v>77</v>
      </c>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row>
    <row r="22" spans="1:434" s="6" customFormat="1" ht="174" customHeight="1" x14ac:dyDescent="0.3">
      <c r="A22" s="11">
        <f t="shared" si="0"/>
        <v>19</v>
      </c>
      <c r="B22" s="12" t="s">
        <v>11</v>
      </c>
      <c r="C22" s="12" t="s">
        <v>25</v>
      </c>
      <c r="D22" s="12" t="s">
        <v>17</v>
      </c>
      <c r="E22" s="12" t="s">
        <v>67</v>
      </c>
      <c r="F22" s="12" t="s">
        <v>58</v>
      </c>
      <c r="G22" s="13">
        <v>30873103.760000002</v>
      </c>
      <c r="H22" s="14" t="s">
        <v>134</v>
      </c>
      <c r="I22" s="17" t="s">
        <v>73</v>
      </c>
      <c r="J22" s="17" t="s">
        <v>94</v>
      </c>
      <c r="K22" s="17" t="s">
        <v>90</v>
      </c>
      <c r="L22" s="17" t="s">
        <v>94</v>
      </c>
      <c r="M22" s="17" t="s">
        <v>93</v>
      </c>
      <c r="N22" s="17" t="s">
        <v>117</v>
      </c>
      <c r="O22" s="17" t="s">
        <v>75</v>
      </c>
      <c r="P22" s="18" t="s">
        <v>91</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row>
    <row r="23" spans="1:434" s="6" customFormat="1" ht="174" customHeight="1" x14ac:dyDescent="0.3">
      <c r="A23" s="11">
        <f t="shared" si="0"/>
        <v>20</v>
      </c>
      <c r="B23" s="12" t="s">
        <v>11</v>
      </c>
      <c r="C23" s="12" t="s">
        <v>28</v>
      </c>
      <c r="D23" s="12" t="s">
        <v>33</v>
      </c>
      <c r="E23" s="12" t="s">
        <v>16</v>
      </c>
      <c r="F23" s="12" t="s">
        <v>50</v>
      </c>
      <c r="G23" s="13">
        <v>87463529.640000001</v>
      </c>
      <c r="H23" s="17" t="s">
        <v>8</v>
      </c>
      <c r="I23" s="17" t="s">
        <v>90</v>
      </c>
      <c r="J23" s="17" t="s">
        <v>95</v>
      </c>
      <c r="K23" s="14" t="s">
        <v>116</v>
      </c>
      <c r="L23" s="17" t="s">
        <v>116</v>
      </c>
      <c r="M23" s="17" t="s">
        <v>75</v>
      </c>
      <c r="N23" s="17" t="s">
        <v>118</v>
      </c>
      <c r="O23" s="17" t="s">
        <v>94</v>
      </c>
      <c r="P23" s="18" t="s">
        <v>91</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row>
    <row r="24" spans="1:434" s="6" customFormat="1" ht="174" customHeight="1" x14ac:dyDescent="0.3">
      <c r="A24" s="11">
        <v>21</v>
      </c>
      <c r="B24" s="12" t="s">
        <v>11</v>
      </c>
      <c r="C24" s="12" t="s">
        <v>26</v>
      </c>
      <c r="D24" s="12" t="s">
        <v>5</v>
      </c>
      <c r="E24" s="12" t="s">
        <v>21</v>
      </c>
      <c r="F24" s="12" t="s">
        <v>102</v>
      </c>
      <c r="G24" s="13">
        <f>32352941.18</f>
        <v>32352941.18</v>
      </c>
      <c r="H24" s="17" t="s">
        <v>7</v>
      </c>
      <c r="I24" s="17" t="s">
        <v>90</v>
      </c>
      <c r="J24" s="17" t="s">
        <v>95</v>
      </c>
      <c r="K24" s="17" t="s">
        <v>74</v>
      </c>
      <c r="L24" s="17" t="s">
        <v>95</v>
      </c>
      <c r="M24" s="17" t="s">
        <v>75</v>
      </c>
      <c r="N24" s="17" t="s">
        <v>118</v>
      </c>
      <c r="O24" s="17" t="s">
        <v>94</v>
      </c>
      <c r="P24" s="18" t="s">
        <v>91</v>
      </c>
      <c r="Q24" s="2"/>
      <c r="R24" s="2"/>
      <c r="S24" s="2"/>
      <c r="T24" s="7"/>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row>
    <row r="25" spans="1:434" s="6" customFormat="1" ht="174" customHeight="1" x14ac:dyDescent="0.3">
      <c r="A25" s="11">
        <v>22</v>
      </c>
      <c r="B25" s="12" t="s">
        <v>11</v>
      </c>
      <c r="C25" s="12" t="s">
        <v>26</v>
      </c>
      <c r="D25" s="12" t="s">
        <v>5</v>
      </c>
      <c r="E25" s="12" t="s">
        <v>101</v>
      </c>
      <c r="F25" s="12" t="s">
        <v>103</v>
      </c>
      <c r="G25" s="13">
        <f>10000000</f>
        <v>10000000</v>
      </c>
      <c r="H25" s="17" t="s">
        <v>7</v>
      </c>
      <c r="I25" s="17" t="s">
        <v>90</v>
      </c>
      <c r="J25" s="17" t="s">
        <v>95</v>
      </c>
      <c r="K25" s="17" t="s">
        <v>74</v>
      </c>
      <c r="L25" s="17" t="s">
        <v>95</v>
      </c>
      <c r="M25" s="17" t="s">
        <v>75</v>
      </c>
      <c r="N25" s="17" t="s">
        <v>118</v>
      </c>
      <c r="O25" s="17" t="s">
        <v>94</v>
      </c>
      <c r="P25" s="18" t="s">
        <v>91</v>
      </c>
      <c r="Q25" s="2"/>
      <c r="R25" s="2"/>
      <c r="S25" s="2"/>
      <c r="T25" s="7"/>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row>
    <row r="26" spans="1:434" s="6" customFormat="1" ht="106.2" customHeight="1" x14ac:dyDescent="0.3">
      <c r="A26" s="11">
        <v>23</v>
      </c>
      <c r="B26" s="12" t="s">
        <v>11</v>
      </c>
      <c r="C26" s="12" t="s">
        <v>26</v>
      </c>
      <c r="D26" s="12" t="s">
        <v>5</v>
      </c>
      <c r="E26" s="12" t="s">
        <v>41</v>
      </c>
      <c r="F26" s="12" t="s">
        <v>61</v>
      </c>
      <c r="G26" s="13">
        <v>7058823.54</v>
      </c>
      <c r="H26" s="17" t="s">
        <v>6</v>
      </c>
      <c r="I26" s="17" t="s">
        <v>74</v>
      </c>
      <c r="J26" s="17" t="s">
        <v>96</v>
      </c>
      <c r="K26" s="17" t="s">
        <v>93</v>
      </c>
      <c r="L26" s="17" t="s">
        <v>93</v>
      </c>
      <c r="M26" s="17" t="s">
        <v>119</v>
      </c>
      <c r="N26" s="17" t="s">
        <v>120</v>
      </c>
      <c r="O26" s="17" t="s">
        <v>95</v>
      </c>
      <c r="P26" s="18" t="s">
        <v>91</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row>
    <row r="27" spans="1:434" s="6" customFormat="1" ht="150.6" customHeight="1" x14ac:dyDescent="0.3">
      <c r="A27" s="11">
        <v>24</v>
      </c>
      <c r="B27" s="12" t="s">
        <v>11</v>
      </c>
      <c r="C27" s="12" t="s">
        <v>26</v>
      </c>
      <c r="D27" s="12" t="s">
        <v>30</v>
      </c>
      <c r="E27" s="12" t="s">
        <v>42</v>
      </c>
      <c r="F27" s="12" t="s">
        <v>63</v>
      </c>
      <c r="G27" s="13">
        <v>5882352.9500000002</v>
      </c>
      <c r="H27" s="17" t="s">
        <v>6</v>
      </c>
      <c r="I27" s="17" t="s">
        <v>74</v>
      </c>
      <c r="J27" s="17" t="s">
        <v>96</v>
      </c>
      <c r="K27" s="17" t="s">
        <v>93</v>
      </c>
      <c r="L27" s="17" t="s">
        <v>93</v>
      </c>
      <c r="M27" s="17" t="s">
        <v>119</v>
      </c>
      <c r="N27" s="17" t="s">
        <v>120</v>
      </c>
      <c r="O27" s="17" t="s">
        <v>95</v>
      </c>
      <c r="P27" s="18" t="s">
        <v>91</v>
      </c>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row>
    <row r="28" spans="1:434" s="6" customFormat="1" ht="174" customHeight="1" x14ac:dyDescent="0.3">
      <c r="A28" s="11">
        <v>25</v>
      </c>
      <c r="B28" s="12" t="s">
        <v>11</v>
      </c>
      <c r="C28" s="12" t="s">
        <v>26</v>
      </c>
      <c r="D28" s="12" t="s">
        <v>30</v>
      </c>
      <c r="E28" s="19" t="s">
        <v>124</v>
      </c>
      <c r="F28" s="12" t="s">
        <v>62</v>
      </c>
      <c r="G28" s="13">
        <f>23529411.81+23529411.81</f>
        <v>47058823.619999997</v>
      </c>
      <c r="H28" s="17" t="s">
        <v>12</v>
      </c>
      <c r="I28" s="17" t="s">
        <v>73</v>
      </c>
      <c r="J28" s="17" t="s">
        <v>94</v>
      </c>
      <c r="K28" s="17" t="s">
        <v>90</v>
      </c>
      <c r="L28" s="17" t="s">
        <v>94</v>
      </c>
      <c r="M28" s="17" t="s">
        <v>93</v>
      </c>
      <c r="N28" s="17" t="s">
        <v>117</v>
      </c>
      <c r="O28" s="17" t="s">
        <v>75</v>
      </c>
      <c r="P28" s="18" t="s">
        <v>91</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row>
    <row r="29" spans="1:434" s="6" customFormat="1" ht="174" customHeight="1" x14ac:dyDescent="0.3">
      <c r="A29" s="11">
        <v>26</v>
      </c>
      <c r="B29" s="12" t="s">
        <v>11</v>
      </c>
      <c r="C29" s="12" t="s">
        <v>68</v>
      </c>
      <c r="D29" s="12" t="s">
        <v>34</v>
      </c>
      <c r="E29" s="19" t="s">
        <v>122</v>
      </c>
      <c r="F29" s="12" t="s">
        <v>52</v>
      </c>
      <c r="G29" s="13">
        <f>11764705.89+11764705.89</f>
        <v>23529411.780000001</v>
      </c>
      <c r="H29" s="17" t="s">
        <v>12</v>
      </c>
      <c r="I29" s="17" t="s">
        <v>73</v>
      </c>
      <c r="J29" s="17" t="s">
        <v>94</v>
      </c>
      <c r="K29" s="17" t="s">
        <v>90</v>
      </c>
      <c r="L29" s="17" t="s">
        <v>94</v>
      </c>
      <c r="M29" s="17" t="s">
        <v>93</v>
      </c>
      <c r="N29" s="17" t="s">
        <v>117</v>
      </c>
      <c r="O29" s="17" t="s">
        <v>75</v>
      </c>
      <c r="P29" s="18" t="s">
        <v>91</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row>
    <row r="30" spans="1:434" s="6" customFormat="1" ht="174" customHeight="1" x14ac:dyDescent="0.3">
      <c r="A30" s="11">
        <v>27</v>
      </c>
      <c r="B30" s="12" t="s">
        <v>11</v>
      </c>
      <c r="C30" s="12" t="s">
        <v>68</v>
      </c>
      <c r="D30" s="12" t="s">
        <v>32</v>
      </c>
      <c r="E30" s="19" t="s">
        <v>122</v>
      </c>
      <c r="F30" s="12" t="s">
        <v>54</v>
      </c>
      <c r="G30" s="13">
        <f>38433503.55+23529411.78</f>
        <v>61962915.329999998</v>
      </c>
      <c r="H30" s="17" t="s">
        <v>12</v>
      </c>
      <c r="I30" s="17" t="s">
        <v>73</v>
      </c>
      <c r="J30" s="17" t="s">
        <v>94</v>
      </c>
      <c r="K30" s="17" t="s">
        <v>90</v>
      </c>
      <c r="L30" s="17" t="s">
        <v>94</v>
      </c>
      <c r="M30" s="17" t="s">
        <v>93</v>
      </c>
      <c r="N30" s="17" t="s">
        <v>117</v>
      </c>
      <c r="O30" s="17" t="s">
        <v>75</v>
      </c>
      <c r="P30" s="18" t="s">
        <v>91</v>
      </c>
      <c r="Q30" s="26"/>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row>
    <row r="31" spans="1:434" s="1" customFormat="1" ht="174" customHeight="1" thickBot="1" x14ac:dyDescent="0.35">
      <c r="A31" s="20">
        <v>28</v>
      </c>
      <c r="B31" s="21" t="s">
        <v>11</v>
      </c>
      <c r="C31" s="21" t="s">
        <v>28</v>
      </c>
      <c r="D31" s="21" t="s">
        <v>33</v>
      </c>
      <c r="E31" s="22" t="s">
        <v>123</v>
      </c>
      <c r="F31" s="21" t="s">
        <v>76</v>
      </c>
      <c r="G31" s="23">
        <f>70588235.48+70588235.48</f>
        <v>141176470.96000001</v>
      </c>
      <c r="H31" s="24" t="s">
        <v>12</v>
      </c>
      <c r="I31" s="24" t="s">
        <v>73</v>
      </c>
      <c r="J31" s="24" t="s">
        <v>94</v>
      </c>
      <c r="K31" s="24" t="s">
        <v>90</v>
      </c>
      <c r="L31" s="24" t="s">
        <v>94</v>
      </c>
      <c r="M31" s="24" t="s">
        <v>93</v>
      </c>
      <c r="N31" s="24" t="s">
        <v>117</v>
      </c>
      <c r="O31" s="24" t="s">
        <v>75</v>
      </c>
      <c r="P31" s="25" t="s">
        <v>91</v>
      </c>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row>
    <row r="32" spans="1:434" ht="174" customHeight="1" x14ac:dyDescent="0.3">
      <c r="G32" s="8"/>
    </row>
    <row r="33" spans="7:7" ht="174" customHeight="1" x14ac:dyDescent="0.3">
      <c r="G33" s="9">
        <f>G31+G30+G29+G28</f>
        <v>273727621.69</v>
      </c>
    </row>
    <row r="34" spans="7:7" ht="174" customHeight="1" x14ac:dyDescent="0.3">
      <c r="G34" s="7">
        <f>SUM(G4:G31)</f>
        <v>1506695259.1000001</v>
      </c>
    </row>
    <row r="36" spans="7:7" ht="174" customHeight="1" x14ac:dyDescent="0.3">
      <c r="G36" s="7"/>
    </row>
    <row r="39" spans="7:7" ht="174" customHeight="1" x14ac:dyDescent="0.3">
      <c r="G39" s="7"/>
    </row>
    <row r="40" spans="7:7" ht="174" customHeight="1" x14ac:dyDescent="0.3">
      <c r="G40" s="2" t="e">
        <f>#REF!/4</f>
        <v>#REF!</v>
      </c>
    </row>
  </sheetData>
  <autoFilter ref="A3:P31" xr:uid="{00000000-0009-0000-0000-000000000000}">
    <sortState xmlns:xlrd2="http://schemas.microsoft.com/office/spreadsheetml/2017/richdata2" ref="A4:P31">
      <sortCondition ref="H4:H31"/>
      <sortCondition ref="O4:O31"/>
      <sortCondition ref="P4:P31"/>
    </sortState>
  </autoFilter>
  <mergeCells count="1">
    <mergeCell ref="A2:P2"/>
  </mergeCells>
  <phoneticPr fontId="1" type="noConversion"/>
  <printOptions horizontalCentered="1"/>
  <pageMargins left="0.23622047244094499" right="0.23622047244094499" top="0" bottom="0" header="0.31496062992126" footer="0.31496062992126"/>
  <pageSetup paperSize="9" scale="45"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
  <sheetViews>
    <sheetView workbookViewId="0">
      <selection activeCell="C14" sqref="C14"/>
    </sheetView>
  </sheetViews>
  <sheetFormatPr defaultRowHeight="14.4" x14ac:dyDescent="0.3"/>
  <sheetData>
    <row r="2" spans="2:3" x14ac:dyDescent="0.3">
      <c r="B2" t="s">
        <v>104</v>
      </c>
      <c r="C2">
        <v>1</v>
      </c>
    </row>
    <row r="3" spans="2:3" x14ac:dyDescent="0.3">
      <c r="B3" t="s">
        <v>105</v>
      </c>
      <c r="C3">
        <v>2</v>
      </c>
    </row>
    <row r="4" spans="2:3" x14ac:dyDescent="0.3">
      <c r="B4" t="s">
        <v>106</v>
      </c>
      <c r="C4">
        <v>3</v>
      </c>
    </row>
    <row r="5" spans="2:3" x14ac:dyDescent="0.3">
      <c r="B5" t="s">
        <v>107</v>
      </c>
      <c r="C5">
        <v>4</v>
      </c>
    </row>
    <row r="6" spans="2:3" x14ac:dyDescent="0.3">
      <c r="B6" t="s">
        <v>108</v>
      </c>
      <c r="C6">
        <v>5</v>
      </c>
    </row>
    <row r="7" spans="2:3" x14ac:dyDescent="0.3">
      <c r="B7" t="s">
        <v>109</v>
      </c>
      <c r="C7">
        <v>6</v>
      </c>
    </row>
    <row r="8" spans="2:3" x14ac:dyDescent="0.3">
      <c r="B8" t="s">
        <v>110</v>
      </c>
      <c r="C8">
        <v>7</v>
      </c>
    </row>
    <row r="9" spans="2:3" x14ac:dyDescent="0.3">
      <c r="B9" t="s">
        <v>111</v>
      </c>
      <c r="C9">
        <v>8</v>
      </c>
    </row>
    <row r="10" spans="2:3" x14ac:dyDescent="0.3">
      <c r="B10" t="s">
        <v>112</v>
      </c>
      <c r="C10">
        <v>9</v>
      </c>
    </row>
    <row r="11" spans="2:3" x14ac:dyDescent="0.3">
      <c r="B11" t="s">
        <v>113</v>
      </c>
      <c r="C11">
        <v>10</v>
      </c>
    </row>
    <row r="12" spans="2:3" x14ac:dyDescent="0.3">
      <c r="B12" t="s">
        <v>114</v>
      </c>
      <c r="C12">
        <v>11</v>
      </c>
    </row>
    <row r="13" spans="2:3" x14ac:dyDescent="0.3">
      <c r="B13" t="s">
        <v>115</v>
      </c>
      <c r="C1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2</vt:i4>
      </vt:variant>
    </vt:vector>
  </HeadingPairs>
  <TitlesOfParts>
    <vt:vector size="4" baseType="lpstr">
      <vt:lpstr>30.09.2023</vt:lpstr>
      <vt:lpstr>Sheet1</vt:lpstr>
      <vt:lpstr>'30.09.2023'!Imprimare_titluri</vt:lpstr>
      <vt:lpstr>'30.09.2023'!Zona_de_imprimat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Ionuț Popa</cp:lastModifiedBy>
  <cp:lastPrinted>2023-04-28T07:55:04Z</cp:lastPrinted>
  <dcterms:created xsi:type="dcterms:W3CDTF">2022-10-31T07:44:24Z</dcterms:created>
  <dcterms:modified xsi:type="dcterms:W3CDTF">2023-10-03T13:44:23Z</dcterms:modified>
</cp:coreProperties>
</file>