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C:\Users\Nicoleta Topirceanu\Desktop\POR SM 2021-2027\Ghiduri\Situații ghiduri\Calendar lansare ghiduri_art.49 din 1060\"/>
    </mc:Choice>
  </mc:AlternateContent>
  <xr:revisionPtr revIDLastSave="0" documentId="13_ncr:1_{A9228359-F85A-43D2-A4EA-876F11FC4DA3}" xr6:coauthVersionLast="47" xr6:coauthVersionMax="47" xr10:uidLastSave="{00000000-0000-0000-0000-000000000000}"/>
  <bookViews>
    <workbookView xWindow="-108" yWindow="-108" windowWidth="23256" windowHeight="12456" xr2:uid="{00000000-000D-0000-FFFF-FFFF00000000}"/>
  </bookViews>
  <sheets>
    <sheet name="Decembrie 2023" sheetId="1" r:id="rId1"/>
    <sheet name="Sheet1" sheetId="2" r:id="rId2"/>
  </sheets>
  <definedNames>
    <definedName name="_xlnm._FilterDatabase" localSheetId="0" hidden="1">'Decembrie 2023'!$A$3:$P$31</definedName>
    <definedName name="_xlnm.Print_Area" localSheetId="0">'Decembrie 2023'!$A$1:$P$31</definedName>
    <definedName name="_xlnm.Print_Titles" localSheetId="0">'Decembrie 2023'!$1:$3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1" l="1"/>
  <c r="G24" i="1"/>
  <c r="A16" i="1"/>
  <c r="A17" i="1" s="1"/>
  <c r="A18" i="1" s="1"/>
  <c r="A19" i="1" s="1"/>
  <c r="A20" i="1" s="1"/>
  <c r="A21" i="1" s="1"/>
  <c r="A22" i="1" s="1"/>
  <c r="A23" i="1" s="1"/>
  <c r="G39" i="1"/>
  <c r="G30" i="1"/>
  <c r="G29" i="1"/>
  <c r="G31" i="1"/>
  <c r="G28" i="1"/>
</calcChain>
</file>

<file path=xl/sharedStrings.xml><?xml version="1.0" encoding="utf-8"?>
<sst xmlns="http://schemas.openxmlformats.org/spreadsheetml/2006/main" count="423" uniqueCount="164">
  <si>
    <t>Nr. crt.</t>
  </si>
  <si>
    <t>Obiectiv de Politică</t>
  </si>
  <si>
    <t xml:space="preserve">Obiectiv Specific </t>
  </si>
  <si>
    <t xml:space="preserve">Zona geografică vizată de apelul de proiecte </t>
  </si>
  <si>
    <t>Perioada de consultare publică</t>
  </si>
  <si>
    <t>O.S 1.1 - Dezvoltarea și creșterea capacităților de cercetare și inovare și adoptarea tehnologiilor avansate</t>
  </si>
  <si>
    <t>Martie 2024</t>
  </si>
  <si>
    <t>Mai 2024</t>
  </si>
  <si>
    <t>Denumire ghid</t>
  </si>
  <si>
    <t>Regiunea Sud-Muntenia</t>
  </si>
  <si>
    <t>Februarie 2024</t>
  </si>
  <si>
    <t>Valorificarea avantajelor digitalizării, în beneficiul cetățenilor, al organizațiilor de cercetare și al autorităților publice, prin înființarea și operaționalizarea Centrului de Date Regional Sud Muntenia</t>
  </si>
  <si>
    <t>Sprijin acordat municipiilor, altele decât municipiile resedință de județ, și orașelor, inclusiv zonelor urbane funcționale ale acestora, din regiunea Sud-Muntenia, pentru investiții în operațiuni de regenerare urbană</t>
  </si>
  <si>
    <t>Sprijin acordat municipiilor reședință de județ, inclusiv zonelor urbane funcționale ale acestora, din regiunea Sud-Muntenia, pentru investiții în operațiuni de regenerare urbană</t>
  </si>
  <si>
    <t>Promovarea eficienței energetice și reducerea emisiilor de gaze cu efect de seră prin investiții în clădiri publice, ale căror documentații tehnice au fost elaborate în cadrul Contractului de finanțare a serviciilor de dezvoltare a proiectelor cu nr. ELENA - 2019 - 154, finanțat din Horizon 2020 Energy Efficency Focus.</t>
  </si>
  <si>
    <t>O.S. 4.2 - Îmbunătățirea accesului egal la servicii de calitate și incluzive în educație, formare și învățarea pe tot parcursul vieții prin dezvoltarea infrastructurii accesibile, inclusiv prin promovarea rezilienței pentru educația și formarea la distanță și online</t>
  </si>
  <si>
    <t>Valorificarea avantajelor digitalizării, în beneficiul cetățenilor, al organizațiilor de cercetare și al autorităților publice, prin investiții în dezvoltarea infrastructurii, serviciilor și echipamentelor IT relevante și necesare</t>
  </si>
  <si>
    <t>Sprijin acordat municipiilor, altele decât municipiile reședință de județ, și orașelor, inclusiv zonelor urbane funcționale ale acestora, din regiunea Sud-Muntenia, pentru investiții în operațiuni de mobilitate urbană multimodală sustenabilă</t>
  </si>
  <si>
    <t>Sprijin acordat municipiilor reședință de județ, inclusiv zonelor urbane funcționale ale acestora, din regiunea Sud-Muntenia, pentru investiții în operațiuni de mobilitate urbană multimodală sustenabilă</t>
  </si>
  <si>
    <t>Dezvoltarea capacităților de cercetare – dezvoltare - inovare a organizațiilor publice de cercetare, a mediului de afaceri și a autorităților și instituțiilor publice locale/centrale în vederea ridicării nivelului de maturitate tehnologică a proiectelor sau a validării viabilității comerciale a rezultatelor cercetării</t>
  </si>
  <si>
    <t>Promovarea eficienței energetice și reducerea emisiilor de gaze cu efect de seră prin investiții în clădiri publice</t>
  </si>
  <si>
    <t>Iunie 2024</t>
  </si>
  <si>
    <t>OP 4 - O Europă mai socială și mai favorabilă incluziunii, prin implementarea Pilonului european al drepturilor sociale</t>
  </si>
  <si>
    <t>OP 1 - O Europă mai competitivă și mai inteligentă, prin promovarea unei transformări economice inovatoare și inteligente și a conectivității TIC regionale</t>
  </si>
  <si>
    <t>OP 3 - O Europă mai conectată prin dezvoltarea mobilității</t>
  </si>
  <si>
    <t>OP 2 - O Europă mai verde, rezilientă, cu emisii reduse de dioxid de carbon care trece la o economie cu zero emisii de carbon, prin promovarea tranziției către o energie curată și echitabilă, a investițiilor verzi și albastre, a economiei circulare, a atenuării schimbărilor climatice si adaptării la acestea, a prevenirii și gestionării riscurilor și a mobilității urbane sustenabile</t>
  </si>
  <si>
    <t>O.S 1.2 - Valorificarea avantajelor digitalizării, în beneficiul cetățenilor, al companiilor, al organizațiilor de cercetare și al autorităților publice</t>
  </si>
  <si>
    <t>O.S. 1.3 - Intensificarea creșterii sustenabile și creșterea competitivității IMM-urilor și crearea de locuri de muncă în cadrul IMM-urilor, inclusiv prin investiții productive</t>
  </si>
  <si>
    <t>O.S. 3.2 - Dezvoltarea și ameliorarea unei mobilități naționale, regionale și locale sustenabile, reziliente la schimbările climatice, inteligente și intermodale, inclusiv îmbunătățirea accesului la TEN-T și a mobilității transfrontaliere</t>
  </si>
  <si>
    <t>O.S.5.2 - Promovarea dezvoltării locale integrate și incluzive în domeniul social, economic și al mediului, precum și a culturii, a patrimoniului natural, a turismului sustenabil și a securității în alte zone decât cele urbane</t>
  </si>
  <si>
    <t>O.S. 2.1 - Promovarea eficienței energetice și reducerea emisiilor de gaze cu efect de seră</t>
  </si>
  <si>
    <t>O.S. 5.1 - Promovarea dezvoltării integrate și incluzive în domeniul social, economic și al mediului, precum și a culturii, a patrimoniului natural, a turismului sustenabil și a securității în zonele urbane</t>
  </si>
  <si>
    <t>O.S. 2.8 - Promovarea mobilității urbane multimodale sustenabile, ca parte a tranziției către o economie cu zero emisii de dioxid de carbon</t>
  </si>
  <si>
    <t>O.S. 2.7 - Intensificare acțiunilor de protecție și conservare a naturii, a biodiversității și a
infrastructurii verzi, inclusiv în zonele urbane,
precum și reducerea tuturor formelor de poluare</t>
  </si>
  <si>
    <t>O.S. 1.4 -Dezvoltarea competențelor pentru specializare inteligentă, tranziție industrială și antreprenoriat</t>
  </si>
  <si>
    <t>Promovarea eficienței energetice și reducerea emisiilor de gaze cu efect de seră prin investiții în locuințe multifamiliale</t>
  </si>
  <si>
    <t>Intensificare acțiunilor de protecție și conservare a naturii, a biodiversității și a infrastructurii verzi, inclusiv în zonele urbane, precum și reducerea tuturor formelor de poluare prin investiții în infrastructura verde-albastră</t>
  </si>
  <si>
    <t>Dezvoltarea și creșterea capacităților de cercetare și inovare și adoptarea tehnologiilor avansate prin sprijinirea transferului tehnologic în beneficiul IMM-urilor</t>
  </si>
  <si>
    <t>Intensificarea creșterii sustenabile și creșterea competitivității prin sprijinirea clusterelor</t>
  </si>
  <si>
    <t>Dezvoltarea competențelor în domeniile de specializare inteligentă tranziție industrială și antreprenoriat</t>
  </si>
  <si>
    <t>• Unități administrativ- teritoriale
• Instituții din subordinea Primăriilor
• Parteneriate dintre unități administrativ teritoriale și instituții din subordinea Primăriilor</t>
  </si>
  <si>
    <t xml:space="preserve">• Parteneriatul dintre Serviciul de Telecomunicații Speciale și cele șapte Unități administrativ-teritoriale Județ din regiunea Sud Muntenia </t>
  </si>
  <si>
    <t>• Microîntreprinderi
• Întreprinderi mici</t>
  </si>
  <si>
    <t>• Unități administrativ teritoriale Județ
• Parteneriate între Unități administrativ teritoriale Județ și Unități administrativ teritoriale Municipii/ Orașe/ Comune</t>
  </si>
  <si>
    <t>• Autorități publice locale</t>
  </si>
  <si>
    <t>• Unități administrativ teritoriale Județ
• Unități administrativ teritoriale Municipii reședință de județ
• Autorități Publice locale
• Autorități Publice Centrale</t>
  </si>
  <si>
    <t>• Unități administrativ teritoriale Județ
• Unități administrativ teritoriale Municipiu
• Unități administrativ teritoriale Oraș
• Unități administrativ teritoriale Comună 
• Autorități Publice locale
• Autorități Publice Centrale</t>
  </si>
  <si>
    <t>• Unități administrativ teritoriale
• Instituții din subordinea Primăriei
• Parteneriate dintre unități administrativ teritoriale și instituții din subordinea Primăriei
• Centre Regionale de Formare Profesională a Adulților</t>
  </si>
  <si>
    <t>• Unități administrativ teritoriale urbane</t>
  </si>
  <si>
    <t>• Entități de transfer tehnologic</t>
  </si>
  <si>
    <t>• Fondator incubator
• Parteneriate fondatori incubatoare
• Parcuri industriale</t>
  </si>
  <si>
    <t>• Cluster
• Organizația clusterului</t>
  </si>
  <si>
    <t>Sprijin acordat învățământului primar și secundar pentru îmbunătățirea accesului egal la servicii de calitate și incluzive în educație, inclusiv prin promovarea rezilienței pentru educația și formarea la distanță și online</t>
  </si>
  <si>
    <t>Dezvoltarea și creșterea unei mobilități naționale, regionale și locale durabile, reziliente în fața schimbărilor climatice, inteligente și intermodale, inclusiv îmbunătățirea accesului la TEN-T și a mobilității transfrontaliere prin investiții în reabilitarea, modernizarea, extinderea reţelei de drumuri judeţene din regiunea Sud-Muntenia</t>
  </si>
  <si>
    <t>Sprijin acordat învățământului antepreșcolar și preșcolar pentru îmbunătățirea accesului egal la servicii de calitate și incluzive în educație, inclusiv prin promovarea rezilienței pentru educația și formarea la distanță și online</t>
  </si>
  <si>
    <t xml:space="preserve">Sprijin acordat învățământului profesional, tehnic și educației adulților pentru îmbunătățirea accesului egal la servicii de calitate și incluzive în educație, inclusiv prin promovarea rezilienței pentru educația și formarea la distanță și online
</t>
  </si>
  <si>
    <t>OP 5 - O Europă mai aproape de cetățeni prin promovarea dezvoltării sustenabile și integrate a tuturor tipuri de teritorii și a inițiativelor locale</t>
  </si>
  <si>
    <t>Intensificarea creșterii durabile și a competitivității microîntreprinderilor și întreprinderi mici din regiunea Sud-Muntenia</t>
  </si>
  <si>
    <t>Intensificarea creșterii durabile și a competitivității microîntreprinderilor, întreprinderilor mici și întreprinderilor mijlocii din regiunea Sud-Muntenia</t>
  </si>
  <si>
    <t xml:space="preserve">Sprijinirea investițiilor în activități de cercetare – inovare în microîntreprinderi, întreprinderi mici și mijlocii pentru creșterea nivelului de maturitate tehnologică în domeniile de specializare inteligentă
</t>
  </si>
  <si>
    <t>Aprilie 2024</t>
  </si>
  <si>
    <t>Iulie 2024</t>
  </si>
  <si>
    <t>Septembrie 2024</t>
  </si>
  <si>
    <t>Noiembrie 2024</t>
  </si>
  <si>
    <t>• Persoane fizice</t>
  </si>
  <si>
    <t>• Autorități publice locale
• Instituții din subordinea autorităților publice centrale și locale</t>
  </si>
  <si>
    <t>Februarie 2023
Publicat: 09.02.2023
Consultare publică închisă: 03.03.2023</t>
  </si>
  <si>
    <t>Tipul de solicitanți eligibili</t>
  </si>
  <si>
    <t xml:space="preserve">Cuantumul total al sprijinului pentru apelul de proiecte (FEDR+BS) 
- EURO- </t>
  </si>
  <si>
    <t>Dată de începere a apelului de proiecte</t>
  </si>
  <si>
    <t>Dată de încheiere a apelului de proiecte</t>
  </si>
  <si>
    <t>Dată estimată de finalizare a evaluării tehnice și financiare</t>
  </si>
  <si>
    <t>Dată estimată de începere a evaluării tehnice și financiare</t>
  </si>
  <si>
    <t>Dată estimată de începere a perioadei de contractare</t>
  </si>
  <si>
    <t>Dată estimată de finalizare a perioadei de contractare</t>
  </si>
  <si>
    <t>Dată estimată de începere a perioadei de implementare a proiectelor</t>
  </si>
  <si>
    <t>Dată estimată de finalizare a perioadei de implementare a proiectelor</t>
  </si>
  <si>
    <t>August 2024</t>
  </si>
  <si>
    <t>Decembrie 2029</t>
  </si>
  <si>
    <t>Octombrie 2024</t>
  </si>
  <si>
    <t>Decembrie 2024</t>
  </si>
  <si>
    <t>Ianuarie 2025</t>
  </si>
  <si>
    <t>Februarie 2025</t>
  </si>
  <si>
    <t>Martie 2025</t>
  </si>
  <si>
    <t>Aprilie 2025</t>
  </si>
  <si>
    <t>Mai 2025</t>
  </si>
  <si>
    <t>• Microîntreprinderi
• Întreprinderi mici și mijlocii</t>
  </si>
  <si>
    <t>Dezvoltarea capacităților de cercetare – dezvoltare - inovare a organizațiilor publice de cercetare și a mediului de afaceri  în vederea ridicării nivelului de maturitate tehnologică a proiectelor sau a validării viabilității comerciale a rezultatelor cercetării</t>
  </si>
  <si>
    <t xml:space="preserve">IANUARIE </t>
  </si>
  <si>
    <t>FEBRUARIE</t>
  </si>
  <si>
    <t>MARTIE</t>
  </si>
  <si>
    <t>APRILIE</t>
  </si>
  <si>
    <t>MAI</t>
  </si>
  <si>
    <t>IUNIE</t>
  </si>
  <si>
    <t>IULIE</t>
  </si>
  <si>
    <t>AUGUST</t>
  </si>
  <si>
    <t>SEPTEMBRIE</t>
  </si>
  <si>
    <t>OCTOMBRIE</t>
  </si>
  <si>
    <t>NOIEMBRIE</t>
  </si>
  <si>
    <t>DECEMBRIE</t>
  </si>
  <si>
    <t>-</t>
  </si>
  <si>
    <t>Iunie 2025</t>
  </si>
  <si>
    <t>Iulie 2025</t>
  </si>
  <si>
    <t>August 2025</t>
  </si>
  <si>
    <t xml:space="preserve">Promovarea dezvoltării integrate și incluzive în domeniul turismului sustenabil în regiunea Sud-Muntenia - Instrument financiar </t>
  </si>
  <si>
    <t>Promovarea eficienței energetice și reducerea emisiilor de gaze cu efect de seră prin investiții în locuințe individuale - Instrument financiar</t>
  </si>
  <si>
    <t>Intensificarea creșterii sustenabile și creșterea competitivității prin sprijinirea incubatoarelor de afaceri și a parcurilor industriale - Instrument financiar</t>
  </si>
  <si>
    <t xml:space="preserve">Mai 2023
Publicat:
23.05.2023
Consultare publică închisă 
16.06.2023
</t>
  </si>
  <si>
    <t xml:space="preserve">Mai 2023
Publicat:
18.05.2023
Consultare publică închisă 
13.06.2023
</t>
  </si>
  <si>
    <t xml:space="preserve">Mai 2023
Publicat:
25.05.2023
Consultare publică închisă 
19.06.2023
</t>
  </si>
  <si>
    <t xml:space="preserve">Mai 2023
Publicat:
26.05.2023
Consultare publică închisă 
20.06.2023
</t>
  </si>
  <si>
    <t xml:space="preserve">Iunie 2023
Publicat:
30.06.2023
Consultare publică închisă 
24.07.2023
</t>
  </si>
  <si>
    <t xml:space="preserve">Iulie 2023
Publicat:
31.07.2023
 Consultare publică închisă:  
23.08.2023
</t>
  </si>
  <si>
    <t xml:space="preserve">Iulie 2023
Publicat:
31.07.2023
Consultare publică închisă:  
23.08.2023.
</t>
  </si>
  <si>
    <t>August 2023
Publicat:
18.08.2023
Consultare publică închisă:  
11.09.2023.</t>
  </si>
  <si>
    <t>August 2023
Publicat:
31.08.2023
Consultare publică închisă:  
22.09.2023.</t>
  </si>
  <si>
    <t>Întocmit
Nicoleta Topîrceanu
Șef Serviciu Evaluare, Selecție și Contractare
PR Sud-Muntenia</t>
  </si>
  <si>
    <t>Aprobat
Gabriela-Manuela Călin
Director, Direcția Autoritatea de Management
pentru PR Sud-Muntenia</t>
  </si>
  <si>
    <t>Calendarul orientativ privind lansările de apeluri de proiecte pentru Programul Regional Sud Muntenia 2021-2027, Decembrie 2023</t>
  </si>
  <si>
    <t>Decembrie 2025</t>
  </si>
  <si>
    <t xml:space="preserve">
Ianuarie 2025</t>
  </si>
  <si>
    <t xml:space="preserve">
Iunie 2025</t>
  </si>
  <si>
    <t xml:space="preserve">
Martie 2024</t>
  </si>
  <si>
    <t xml:space="preserve">
Iunie 2024</t>
  </si>
  <si>
    <t xml:space="preserve">
Aprilie 2024</t>
  </si>
  <si>
    <t xml:space="preserve">
Mai 2024</t>
  </si>
  <si>
    <t xml:space="preserve">Iulie 2024
</t>
  </si>
  <si>
    <t xml:space="preserve">Ianuarie 2025
</t>
  </si>
  <si>
    <t xml:space="preserve">
15 ianuarie 2024</t>
  </si>
  <si>
    <t xml:space="preserve">
15 Iunie 2024</t>
  </si>
  <si>
    <t xml:space="preserve">
August 2024</t>
  </si>
  <si>
    <t>15 Decembrie 2023</t>
  </si>
  <si>
    <t>31 Decembrie 2024</t>
  </si>
  <si>
    <t>Februrie 2024</t>
  </si>
  <si>
    <t>Marte 2025</t>
  </si>
  <si>
    <t xml:space="preserve">
Septembrie 2024</t>
  </si>
  <si>
    <t>Decembrie2024</t>
  </si>
  <si>
    <t>Septembrie 2025</t>
  </si>
  <si>
    <t>Noiembrie 2025</t>
  </si>
  <si>
    <t xml:space="preserve">Iunie 2025
</t>
  </si>
  <si>
    <t xml:space="preserve">Ianuarie 2026
</t>
  </si>
  <si>
    <t>Februarie 2026</t>
  </si>
  <si>
    <t>Martie 2026</t>
  </si>
  <si>
    <t>• Unități administrativ teritoriale Municipii reședință de județ/ Parteneriate între UAT MRJ și UAT ZUF</t>
  </si>
  <si>
    <t>• Unități administrativ teritoriale Județ/ Municipiu/ Oraș
• Parteneriate UAT Municipiu/ Oraș cu UAT ZUF</t>
  </si>
  <si>
    <t>• Unități administrativ teritoriale Municipii/Orașe/Județ
•Parteneriate UAT Municipii/ Orașe cu UAT ZUF</t>
  </si>
  <si>
    <t>• Unități administrativ teritoriale Municipii reședință de județ
•Parteneriate UAT MRJ și UAT ZUF</t>
  </si>
  <si>
    <t>• Autorități și instituții  publice locale
•Autorități și instituții  publice centrale
• Parteneriate între entitățile de mai sus</t>
  </si>
  <si>
    <t>• IMM 
• Universități publice și organizații publice de CDI
• Coordonator RIS 3 (ADR Sud-Muntenia)</t>
  </si>
  <si>
    <t>•UAT MRJ
•Unități de cult
•Autorități publice locale
•Parteneriate între  entitățile de mai sus</t>
  </si>
  <si>
    <t>•Unităţi administrativ-teritoriale municipii (altele decât municipiile reședință de județ) din regiunea Sud-Muntenia
•Unitățile administrativ-teritoriale orașe din regiunea Sud-Muntenia
•Unități administrativ-teritoriale Județ
•Unităţi administrativ-teritoriale comune
•Unități de cult
•Autorități publice locale
•Parteneriate între  entitățile de mai sus</t>
  </si>
  <si>
    <t>• Unități administrativ teritoriale Județ
• Unități administrativ teritoriale MRJ/ Municipiu/ Oraș/ Comună
•Parteneriate UAT Județ și UAT Comună
•Parteneriate UAT MRJ/ Municipiu/ Oraș cu UAT ZUF</t>
  </si>
  <si>
    <t>• IMM
• Parteneriate între IMM
• Parteneriate IMM și întreprinderi mari</t>
  </si>
  <si>
    <t>Septembrie 2023
Publicat: 29.09.2023
Consultare publică închisă: 23.10.2023</t>
  </si>
  <si>
    <t xml:space="preserve">• Autoritățile publice centrale prin instituțiile publice locale din subordine sau Autoritățile publice/ instituțiile publice locale în colaborare cu organizații publice de cercetare și IMM
</t>
  </si>
  <si>
    <t>• Organizații publice de cercetare în colaborare cu IMM</t>
  </si>
  <si>
    <t xml:space="preserve">Octombrie 2023
Publicat: 31.10.2023
În consultare publică: 22.11.2023
</t>
  </si>
  <si>
    <t>Octombrie 2023
Publicat: 31.10.2023
În consultare publică: 22.11.2023</t>
  </si>
  <si>
    <t xml:space="preserve">
1 Martie 2024</t>
  </si>
  <si>
    <t>1 Februarie 2024</t>
  </si>
  <si>
    <t>Promovarea dezvoltării integrate și incluzive în domeniul cultural și a patrimoniului natural în regiunea Sud- Muntenia pentru municipii reşedinţă de judeţ şi zonele urbane funcţionale ale acestora</t>
  </si>
  <si>
    <t>1 Aprilie 2024</t>
  </si>
  <si>
    <t>Promovarea dezvoltării integrate și incluzive în domeniul cultural și a patrimoniului natural în regiunea Sud- Muntenia pentru comune, oraşe şi municipii, altele decât municipiile reşedinţă de judeţ.</t>
  </si>
  <si>
    <t>Noiembrie 20245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</si>
</sst>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name val="Calibri"/>
      <family val="2"/>
      <scheme val="minor"/>
    </font>
    <font>
      <sz val="11"/>
      <name val="Calibri"/>
      <family val="2"/>
      <scheme val="minor"/>
    </font>
    <font>
      <b/>
      <sz val="18"/>
      <name val="Calibri"/>
      <family val="2"/>
      <scheme val="minor"/>
    </font>
    <font>
      <sz val="18"/>
      <name val="Calibri"/>
      <family val="2"/>
      <scheme val="minor"/>
    </font>
    <font>
      <b/>
      <sz val="11"/>
      <name val="Calibri"/>
      <family val="2"/>
      <scheme val="minor"/>
    </font>
    <font>
      <sz val="11"/>
      <color rgb="FFFF0000"/>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rgb="FFCCFF6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29">
    <xf numFmtId="0" fontId="0" fillId="0" borderId="0" xfId="0"/>
    <xf numFmtId="0" fontId="2" fillId="5" borderId="0" xfId="0" applyFont="1" applyFill="1" applyAlignment="1">
      <alignment horizontal="center" vertical="center"/>
    </xf>
    <xf numFmtId="0" fontId="2" fillId="0" borderId="0" xfId="0" applyFont="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4" borderId="0" xfId="0" applyFont="1" applyFill="1" applyAlignment="1">
      <alignment horizontal="center" vertical="center"/>
    </xf>
    <xf numFmtId="4" fontId="2" fillId="0" borderId="0" xfId="0" applyNumberFormat="1" applyFont="1" applyAlignment="1">
      <alignment horizontal="center" vertical="center"/>
    </xf>
    <xf numFmtId="3" fontId="2" fillId="0" borderId="0" xfId="0" applyNumberFormat="1" applyFont="1" applyAlignment="1">
      <alignment horizontal="center" vertical="center"/>
    </xf>
    <xf numFmtId="0" fontId="2" fillId="6" borderId="0" xfId="0" applyFont="1" applyFill="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4" fontId="2" fillId="0" borderId="8"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0" xfId="0" applyNumberFormat="1" applyFont="1" applyAlignment="1">
      <alignment horizontal="center" vertical="center"/>
    </xf>
    <xf numFmtId="0" fontId="0" fillId="0" borderId="0" xfId="0" applyAlignment="1">
      <alignment vertical="center" wrapText="1"/>
    </xf>
    <xf numFmtId="0" fontId="6" fillId="0" borderId="0" xfId="0" applyFont="1" applyAlignment="1">
      <alignment horizontal="center" vertical="center"/>
    </xf>
    <xf numFmtId="14" fontId="2" fillId="0" borderId="1" xfId="0" applyNumberFormat="1" applyFont="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766354</xdr:colOff>
      <xdr:row>0</xdr:row>
      <xdr:rowOff>342901</xdr:rowOff>
    </xdr:from>
    <xdr:to>
      <xdr:col>11</xdr:col>
      <xdr:colOff>999801</xdr:colOff>
      <xdr:row>0</xdr:row>
      <xdr:rowOff>1412867</xdr:rowOff>
    </xdr:to>
    <xdr:pic>
      <xdr:nvPicPr>
        <xdr:cNvPr id="3" name="Imagine 2">
          <a:extLst>
            <a:ext uri="{FF2B5EF4-FFF2-40B4-BE49-F238E27FC236}">
              <a16:creationId xmlns:a16="http://schemas.microsoft.com/office/drawing/2014/main" id="{5624CA09-A059-54BF-9575-FF4D7EA1E4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1604" y="342901"/>
          <a:ext cx="11968247" cy="10699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R39"/>
  <sheetViews>
    <sheetView tabSelected="1" view="pageBreakPreview" topLeftCell="D1" zoomScale="80" zoomScaleNormal="60" zoomScaleSheetLayoutView="80" zoomScalePageLayoutView="70" workbookViewId="0">
      <pane ySplit="3" topLeftCell="A20" activePane="bottomLeft" state="frozen"/>
      <selection pane="bottomLeft" activeCell="I20" sqref="I20"/>
    </sheetView>
  </sheetViews>
  <sheetFormatPr defaultColWidth="8.88671875" defaultRowHeight="174" customHeight="1" x14ac:dyDescent="0.3"/>
  <cols>
    <col min="1" max="1" width="5.21875" style="2" customWidth="1"/>
    <col min="2" max="2" width="13.88671875" style="2" customWidth="1"/>
    <col min="3" max="3" width="37.6640625" style="2" bestFit="1" customWidth="1"/>
    <col min="4" max="4" width="27.109375" style="2" customWidth="1"/>
    <col min="5" max="5" width="28.77734375" style="2" customWidth="1"/>
    <col min="6" max="6" width="23.21875" style="2" customWidth="1"/>
    <col min="7" max="7" width="23.5546875" style="2" customWidth="1"/>
    <col min="8" max="8" width="15.77734375" style="2" customWidth="1"/>
    <col min="9" max="9" width="18.44140625" style="2" customWidth="1"/>
    <col min="10" max="10" width="15.77734375" style="2" customWidth="1"/>
    <col min="11" max="12" width="18" style="2" customWidth="1"/>
    <col min="13" max="13" width="17.77734375" style="2" customWidth="1"/>
    <col min="14" max="14" width="17.33203125" style="2" customWidth="1"/>
    <col min="15" max="15" width="17.21875" style="2" customWidth="1"/>
    <col min="16" max="16" width="17.77734375" style="2" customWidth="1"/>
    <col min="17" max="17" width="8.88671875" style="2"/>
    <col min="18" max="18" width="13.5546875" style="2" bestFit="1" customWidth="1"/>
    <col min="19" max="16384" width="8.88671875" style="2"/>
  </cols>
  <sheetData>
    <row r="1" spans="1:434" ht="130.19999999999999" customHeight="1" thickBot="1" x14ac:dyDescent="0.35"/>
    <row r="2" spans="1:434" ht="24" thickBot="1" x14ac:dyDescent="0.35">
      <c r="A2" s="25" t="s">
        <v>118</v>
      </c>
      <c r="B2" s="26"/>
      <c r="C2" s="27"/>
      <c r="D2" s="27"/>
      <c r="E2" s="27"/>
      <c r="F2" s="27"/>
      <c r="G2" s="27"/>
      <c r="H2" s="27"/>
      <c r="I2" s="27"/>
      <c r="J2" s="27"/>
      <c r="K2" s="27"/>
      <c r="L2" s="27"/>
      <c r="M2" s="27"/>
      <c r="N2" s="27"/>
      <c r="O2" s="27"/>
      <c r="P2" s="28"/>
    </row>
    <row r="3" spans="1:434" ht="85.8" customHeight="1" x14ac:dyDescent="0.3">
      <c r="A3" s="3" t="s">
        <v>0</v>
      </c>
      <c r="B3" s="4" t="s">
        <v>3</v>
      </c>
      <c r="C3" s="4" t="s">
        <v>1</v>
      </c>
      <c r="D3" s="4" t="s">
        <v>2</v>
      </c>
      <c r="E3" s="4" t="s">
        <v>8</v>
      </c>
      <c r="F3" s="4" t="s">
        <v>67</v>
      </c>
      <c r="G3" s="4" t="s">
        <v>68</v>
      </c>
      <c r="H3" s="4" t="s">
        <v>4</v>
      </c>
      <c r="I3" s="4" t="s">
        <v>69</v>
      </c>
      <c r="J3" s="4" t="s">
        <v>70</v>
      </c>
      <c r="K3" s="4" t="s">
        <v>72</v>
      </c>
      <c r="L3" s="4" t="s">
        <v>71</v>
      </c>
      <c r="M3" s="4" t="s">
        <v>73</v>
      </c>
      <c r="N3" s="4" t="s">
        <v>74</v>
      </c>
      <c r="O3" s="4" t="s">
        <v>75</v>
      </c>
      <c r="P3" s="5" t="s">
        <v>76</v>
      </c>
    </row>
    <row r="4" spans="1:434" s="9" customFormat="1" ht="174" customHeight="1" x14ac:dyDescent="0.3">
      <c r="A4" s="10">
        <v>1</v>
      </c>
      <c r="B4" s="11" t="s">
        <v>9</v>
      </c>
      <c r="C4" s="11" t="s">
        <v>23</v>
      </c>
      <c r="D4" s="11" t="s">
        <v>26</v>
      </c>
      <c r="E4" s="11" t="s">
        <v>11</v>
      </c>
      <c r="F4" s="11" t="s">
        <v>41</v>
      </c>
      <c r="G4" s="12">
        <v>47058823.609999999</v>
      </c>
      <c r="H4" s="13" t="s">
        <v>66</v>
      </c>
      <c r="I4" s="24" t="s">
        <v>120</v>
      </c>
      <c r="J4" s="24" t="s">
        <v>121</v>
      </c>
      <c r="K4" s="13" t="s">
        <v>100</v>
      </c>
      <c r="L4" s="14" t="s">
        <v>100</v>
      </c>
      <c r="M4" s="13" t="s">
        <v>82</v>
      </c>
      <c r="N4" s="14" t="s">
        <v>119</v>
      </c>
      <c r="O4" s="13" t="s">
        <v>134</v>
      </c>
      <c r="P4" s="15" t="s">
        <v>78</v>
      </c>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row>
    <row r="5" spans="1:434" s="1" customFormat="1" ht="174" customHeight="1" x14ac:dyDescent="0.3">
      <c r="A5" s="10">
        <v>2</v>
      </c>
      <c r="B5" s="11" t="s">
        <v>9</v>
      </c>
      <c r="C5" s="11" t="s">
        <v>23</v>
      </c>
      <c r="D5" s="11" t="s">
        <v>27</v>
      </c>
      <c r="E5" s="11" t="s">
        <v>57</v>
      </c>
      <c r="F5" s="11" t="s">
        <v>42</v>
      </c>
      <c r="G5" s="12">
        <v>47058823.619999997</v>
      </c>
      <c r="H5" s="13" t="s">
        <v>66</v>
      </c>
      <c r="I5" s="13" t="s">
        <v>128</v>
      </c>
      <c r="J5" s="13" t="s">
        <v>129</v>
      </c>
      <c r="K5" s="13" t="s">
        <v>122</v>
      </c>
      <c r="L5" s="13" t="s">
        <v>130</v>
      </c>
      <c r="M5" s="13" t="s">
        <v>124</v>
      </c>
      <c r="N5" s="14" t="s">
        <v>80</v>
      </c>
      <c r="O5" s="13" t="s">
        <v>125</v>
      </c>
      <c r="P5" s="15" t="s">
        <v>78</v>
      </c>
      <c r="Q5" s="2"/>
      <c r="R5" s="7"/>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row>
    <row r="6" spans="1:434" s="9" customFormat="1" ht="174" customHeight="1" x14ac:dyDescent="0.3">
      <c r="A6" s="10">
        <v>3</v>
      </c>
      <c r="B6" s="11" t="s">
        <v>9</v>
      </c>
      <c r="C6" s="11" t="s">
        <v>23</v>
      </c>
      <c r="D6" s="11" t="s">
        <v>27</v>
      </c>
      <c r="E6" s="11" t="s">
        <v>58</v>
      </c>
      <c r="F6" s="11" t="s">
        <v>86</v>
      </c>
      <c r="G6" s="12">
        <v>144000000.25999999</v>
      </c>
      <c r="H6" s="13" t="s">
        <v>66</v>
      </c>
      <c r="I6" s="13" t="s">
        <v>158</v>
      </c>
      <c r="J6" s="13" t="s">
        <v>126</v>
      </c>
      <c r="K6" s="13" t="s">
        <v>124</v>
      </c>
      <c r="L6" s="13" t="s">
        <v>135</v>
      </c>
      <c r="M6" s="13" t="s">
        <v>125</v>
      </c>
      <c r="N6" s="13" t="s">
        <v>127</v>
      </c>
      <c r="O6" s="13" t="s">
        <v>123</v>
      </c>
      <c r="P6" s="15" t="s">
        <v>78</v>
      </c>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row>
    <row r="7" spans="1:434" s="1" customFormat="1" ht="174" customHeight="1" x14ac:dyDescent="0.3">
      <c r="A7" s="10">
        <v>4</v>
      </c>
      <c r="B7" s="11" t="s">
        <v>9</v>
      </c>
      <c r="C7" s="11" t="s">
        <v>24</v>
      </c>
      <c r="D7" s="11" t="s">
        <v>28</v>
      </c>
      <c r="E7" s="11" t="s">
        <v>53</v>
      </c>
      <c r="F7" s="11" t="s">
        <v>43</v>
      </c>
      <c r="G7" s="12">
        <v>195415942.72</v>
      </c>
      <c r="H7" s="13" t="s">
        <v>66</v>
      </c>
      <c r="I7" s="13" t="s">
        <v>131</v>
      </c>
      <c r="J7" s="13" t="s">
        <v>132</v>
      </c>
      <c r="K7" s="13" t="s">
        <v>133</v>
      </c>
      <c r="L7" s="14" t="s">
        <v>82</v>
      </c>
      <c r="M7" s="13" t="s">
        <v>6</v>
      </c>
      <c r="N7" s="14" t="s">
        <v>101</v>
      </c>
      <c r="O7" s="13" t="s">
        <v>60</v>
      </c>
      <c r="P7" s="15" t="s">
        <v>78</v>
      </c>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row>
    <row r="8" spans="1:434" s="9" customFormat="1" ht="174" customHeight="1" x14ac:dyDescent="0.3">
      <c r="A8" s="10">
        <v>5</v>
      </c>
      <c r="B8" s="11" t="s">
        <v>9</v>
      </c>
      <c r="C8" s="11" t="s">
        <v>25</v>
      </c>
      <c r="D8" s="11" t="s">
        <v>30</v>
      </c>
      <c r="E8" s="11" t="s">
        <v>20</v>
      </c>
      <c r="F8" s="11" t="s">
        <v>65</v>
      </c>
      <c r="G8" s="12">
        <v>58823529.560000002</v>
      </c>
      <c r="H8" s="13" t="s">
        <v>66</v>
      </c>
      <c r="I8" s="14" t="s">
        <v>159</v>
      </c>
      <c r="J8" s="14" t="s">
        <v>62</v>
      </c>
      <c r="K8" s="14" t="s">
        <v>60</v>
      </c>
      <c r="L8" s="14" t="s">
        <v>62</v>
      </c>
      <c r="M8" s="14" t="s">
        <v>7</v>
      </c>
      <c r="N8" s="14" t="s">
        <v>83</v>
      </c>
      <c r="O8" s="14" t="s">
        <v>21</v>
      </c>
      <c r="P8" s="15" t="s">
        <v>78</v>
      </c>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row>
    <row r="9" spans="1:434" s="1" customFormat="1" ht="174" customHeight="1" x14ac:dyDescent="0.3">
      <c r="A9" s="10">
        <v>6</v>
      </c>
      <c r="B9" s="11" t="s">
        <v>9</v>
      </c>
      <c r="C9" s="11" t="s">
        <v>22</v>
      </c>
      <c r="D9" s="11" t="s">
        <v>15</v>
      </c>
      <c r="E9" s="11" t="s">
        <v>52</v>
      </c>
      <c r="F9" s="11" t="s">
        <v>40</v>
      </c>
      <c r="G9" s="12">
        <v>31669060.620000001</v>
      </c>
      <c r="H9" s="13" t="s">
        <v>66</v>
      </c>
      <c r="I9" s="14" t="s">
        <v>7</v>
      </c>
      <c r="J9" s="14" t="s">
        <v>136</v>
      </c>
      <c r="K9" s="14" t="s">
        <v>61</v>
      </c>
      <c r="L9" s="14" t="s">
        <v>80</v>
      </c>
      <c r="M9" s="14" t="s">
        <v>77</v>
      </c>
      <c r="N9" s="14" t="s">
        <v>101</v>
      </c>
      <c r="O9" s="14" t="s">
        <v>62</v>
      </c>
      <c r="P9" s="15" t="s">
        <v>78</v>
      </c>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row>
    <row r="10" spans="1:434" s="9" customFormat="1" ht="174" customHeight="1" x14ac:dyDescent="0.3">
      <c r="A10" s="10">
        <v>7</v>
      </c>
      <c r="B10" s="11" t="s">
        <v>9</v>
      </c>
      <c r="C10" s="11" t="s">
        <v>25</v>
      </c>
      <c r="D10" s="11" t="s">
        <v>30</v>
      </c>
      <c r="E10" s="11" t="s">
        <v>35</v>
      </c>
      <c r="F10" s="11" t="s">
        <v>48</v>
      </c>
      <c r="G10" s="12">
        <v>11764705.9</v>
      </c>
      <c r="H10" s="13" t="s">
        <v>107</v>
      </c>
      <c r="I10" s="14" t="s">
        <v>60</v>
      </c>
      <c r="J10" s="14" t="s">
        <v>63</v>
      </c>
      <c r="K10" s="14" t="s">
        <v>21</v>
      </c>
      <c r="L10" s="14" t="s">
        <v>63</v>
      </c>
      <c r="M10" s="14" t="s">
        <v>61</v>
      </c>
      <c r="N10" s="14" t="s">
        <v>85</v>
      </c>
      <c r="O10" s="14" t="s">
        <v>77</v>
      </c>
      <c r="P10" s="15" t="s">
        <v>78</v>
      </c>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row>
    <row r="11" spans="1:434" s="1" customFormat="1" ht="174" customHeight="1" x14ac:dyDescent="0.3">
      <c r="A11" s="10">
        <v>8</v>
      </c>
      <c r="B11" s="11" t="s">
        <v>9</v>
      </c>
      <c r="C11" s="11" t="s">
        <v>22</v>
      </c>
      <c r="D11" s="11" t="s">
        <v>15</v>
      </c>
      <c r="E11" s="11" t="s">
        <v>54</v>
      </c>
      <c r="F11" s="11" t="s">
        <v>40</v>
      </c>
      <c r="G11" s="12">
        <v>13521362.619999999</v>
      </c>
      <c r="H11" s="13" t="s">
        <v>108</v>
      </c>
      <c r="I11" s="14" t="s">
        <v>7</v>
      </c>
      <c r="J11" s="14" t="s">
        <v>80</v>
      </c>
      <c r="K11" s="14" t="s">
        <v>61</v>
      </c>
      <c r="L11" s="14" t="s">
        <v>80</v>
      </c>
      <c r="M11" s="14" t="s">
        <v>77</v>
      </c>
      <c r="N11" s="14" t="s">
        <v>101</v>
      </c>
      <c r="O11" s="14" t="s">
        <v>62</v>
      </c>
      <c r="P11" s="15" t="s">
        <v>78</v>
      </c>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row>
    <row r="12" spans="1:434" s="9" customFormat="1" ht="174" customHeight="1" x14ac:dyDescent="0.3">
      <c r="A12" s="10">
        <v>9</v>
      </c>
      <c r="B12" s="11" t="s">
        <v>9</v>
      </c>
      <c r="C12" s="11" t="s">
        <v>56</v>
      </c>
      <c r="D12" s="11" t="s">
        <v>31</v>
      </c>
      <c r="E12" s="11" t="s">
        <v>13</v>
      </c>
      <c r="F12" s="11" t="s">
        <v>143</v>
      </c>
      <c r="G12" s="12">
        <v>50562727.060000002</v>
      </c>
      <c r="H12" s="13" t="s">
        <v>109</v>
      </c>
      <c r="I12" s="14" t="s">
        <v>21</v>
      </c>
      <c r="J12" s="14" t="s">
        <v>81</v>
      </c>
      <c r="K12" s="14" t="s">
        <v>77</v>
      </c>
      <c r="L12" s="14" t="s">
        <v>81</v>
      </c>
      <c r="M12" s="14" t="s">
        <v>62</v>
      </c>
      <c r="N12" s="14" t="s">
        <v>102</v>
      </c>
      <c r="O12" s="14" t="s">
        <v>79</v>
      </c>
      <c r="P12" s="15" t="s">
        <v>78</v>
      </c>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row>
    <row r="13" spans="1:434" s="1" customFormat="1" ht="174" customHeight="1" x14ac:dyDescent="0.3">
      <c r="A13" s="10">
        <v>10</v>
      </c>
      <c r="B13" s="11" t="s">
        <v>9</v>
      </c>
      <c r="C13" s="11" t="s">
        <v>56</v>
      </c>
      <c r="D13" s="11" t="s">
        <v>29</v>
      </c>
      <c r="E13" s="11" t="s">
        <v>12</v>
      </c>
      <c r="F13" s="11" t="s">
        <v>144</v>
      </c>
      <c r="G13" s="12">
        <v>34069772.960000001</v>
      </c>
      <c r="H13" s="13" t="s">
        <v>110</v>
      </c>
      <c r="I13" s="14" t="s">
        <v>21</v>
      </c>
      <c r="J13" s="14" t="s">
        <v>81</v>
      </c>
      <c r="K13" s="14" t="s">
        <v>77</v>
      </c>
      <c r="L13" s="14" t="s">
        <v>81</v>
      </c>
      <c r="M13" s="14" t="s">
        <v>62</v>
      </c>
      <c r="N13" s="14" t="s">
        <v>102</v>
      </c>
      <c r="O13" s="14" t="s">
        <v>79</v>
      </c>
      <c r="P13" s="15" t="s">
        <v>78</v>
      </c>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row>
    <row r="14" spans="1:434" s="9" customFormat="1" ht="174" customHeight="1" x14ac:dyDescent="0.3">
      <c r="A14" s="10">
        <v>11</v>
      </c>
      <c r="B14" s="11" t="s">
        <v>9</v>
      </c>
      <c r="C14" s="11" t="s">
        <v>25</v>
      </c>
      <c r="D14" s="11" t="s">
        <v>32</v>
      </c>
      <c r="E14" s="11" t="s">
        <v>17</v>
      </c>
      <c r="F14" s="11" t="s">
        <v>145</v>
      </c>
      <c r="G14" s="12">
        <v>99400891.150000006</v>
      </c>
      <c r="H14" s="13" t="s">
        <v>111</v>
      </c>
      <c r="I14" s="14" t="s">
        <v>61</v>
      </c>
      <c r="J14" s="14" t="s">
        <v>82</v>
      </c>
      <c r="K14" s="14" t="s">
        <v>62</v>
      </c>
      <c r="L14" s="14" t="s">
        <v>82</v>
      </c>
      <c r="M14" s="14" t="s">
        <v>79</v>
      </c>
      <c r="N14" s="14" t="s">
        <v>103</v>
      </c>
      <c r="O14" s="14" t="s">
        <v>63</v>
      </c>
      <c r="P14" s="15" t="s">
        <v>78</v>
      </c>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row>
    <row r="15" spans="1:434" s="1" customFormat="1" ht="174" customHeight="1" x14ac:dyDescent="0.3">
      <c r="A15" s="10">
        <v>12</v>
      </c>
      <c r="B15" s="11" t="s">
        <v>9</v>
      </c>
      <c r="C15" s="11" t="s">
        <v>25</v>
      </c>
      <c r="D15" s="11" t="s">
        <v>32</v>
      </c>
      <c r="E15" s="11" t="s">
        <v>18</v>
      </c>
      <c r="F15" s="11" t="s">
        <v>146</v>
      </c>
      <c r="G15" s="12">
        <v>116592050.84999999</v>
      </c>
      <c r="H15" s="13" t="s">
        <v>111</v>
      </c>
      <c r="I15" s="14" t="s">
        <v>61</v>
      </c>
      <c r="J15" s="14" t="s">
        <v>82</v>
      </c>
      <c r="K15" s="14" t="s">
        <v>62</v>
      </c>
      <c r="L15" s="14" t="s">
        <v>82</v>
      </c>
      <c r="M15" s="14" t="s">
        <v>79</v>
      </c>
      <c r="N15" s="14" t="s">
        <v>103</v>
      </c>
      <c r="O15" s="14" t="s">
        <v>63</v>
      </c>
      <c r="P15" s="15" t="s">
        <v>78</v>
      </c>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2"/>
      <c r="KL15" s="2"/>
      <c r="KM15" s="2"/>
      <c r="KN15" s="2"/>
      <c r="KO15" s="2"/>
      <c r="KP15" s="2"/>
      <c r="KQ15" s="2"/>
      <c r="KR15" s="2"/>
      <c r="KS15" s="2"/>
      <c r="KT15" s="2"/>
      <c r="KU15" s="2"/>
      <c r="KV15" s="2"/>
      <c r="KW15" s="2"/>
      <c r="KX15" s="2"/>
      <c r="KY15" s="2"/>
      <c r="KZ15" s="2"/>
      <c r="LA15" s="2"/>
      <c r="LB15" s="2"/>
      <c r="LC15" s="2"/>
      <c r="LD15" s="2"/>
      <c r="LE15" s="2"/>
      <c r="LF15" s="2"/>
      <c r="LG15" s="2"/>
      <c r="LH15" s="2"/>
      <c r="LI15" s="2"/>
      <c r="LJ15" s="2"/>
      <c r="LK15" s="2"/>
      <c r="LL15" s="2"/>
      <c r="LM15" s="2"/>
      <c r="LN15" s="2"/>
      <c r="LO15" s="2"/>
      <c r="LP15" s="2"/>
      <c r="LQ15" s="2"/>
      <c r="LR15" s="2"/>
      <c r="LS15" s="2"/>
      <c r="LT15" s="2"/>
      <c r="LU15" s="2"/>
      <c r="LV15" s="2"/>
      <c r="LW15" s="2"/>
      <c r="LX15" s="2"/>
      <c r="LY15" s="2"/>
      <c r="LZ15" s="2"/>
      <c r="MA15" s="2"/>
      <c r="MB15" s="2"/>
      <c r="MC15" s="2"/>
      <c r="MD15" s="2"/>
      <c r="ME15" s="2"/>
      <c r="MF15" s="2"/>
      <c r="MG15" s="2"/>
      <c r="MH15" s="2"/>
      <c r="MI15" s="2"/>
      <c r="MJ15" s="2"/>
      <c r="MK15" s="2"/>
      <c r="ML15" s="2"/>
      <c r="MM15" s="2"/>
      <c r="MN15" s="2"/>
      <c r="MO15" s="2"/>
      <c r="MP15" s="2"/>
      <c r="MQ15" s="2"/>
      <c r="MR15" s="2"/>
      <c r="MS15" s="2"/>
      <c r="MT15" s="2"/>
      <c r="MU15" s="2"/>
      <c r="MV15" s="2"/>
      <c r="MW15" s="2"/>
      <c r="MX15" s="2"/>
      <c r="MY15" s="2"/>
      <c r="MZ15" s="2"/>
      <c r="NA15" s="2"/>
      <c r="NB15" s="2"/>
      <c r="NC15" s="2"/>
      <c r="ND15" s="2"/>
      <c r="NE15" s="2"/>
      <c r="NF15" s="2"/>
      <c r="NG15" s="2"/>
      <c r="NH15" s="2"/>
      <c r="NI15" s="2"/>
      <c r="NJ15" s="2"/>
      <c r="NK15" s="2"/>
      <c r="NL15" s="2"/>
      <c r="NM15" s="2"/>
      <c r="NN15" s="2"/>
      <c r="NO15" s="2"/>
      <c r="NP15" s="2"/>
      <c r="NQ15" s="2"/>
      <c r="NR15" s="2"/>
      <c r="NS15" s="2"/>
      <c r="NT15" s="2"/>
      <c r="NU15" s="2"/>
      <c r="NV15" s="2"/>
      <c r="NW15" s="2"/>
      <c r="NX15" s="2"/>
      <c r="NY15" s="2"/>
      <c r="NZ15" s="2"/>
      <c r="OA15" s="2"/>
      <c r="OB15" s="2"/>
      <c r="OC15" s="2"/>
      <c r="OD15" s="2"/>
      <c r="OE15" s="2"/>
      <c r="OF15" s="2"/>
      <c r="OG15" s="2"/>
      <c r="OH15" s="2"/>
      <c r="OI15" s="2"/>
      <c r="OJ15" s="2"/>
      <c r="OK15" s="2"/>
      <c r="OL15" s="2"/>
      <c r="OM15" s="2"/>
      <c r="ON15" s="2"/>
      <c r="OO15" s="2"/>
      <c r="OP15" s="2"/>
      <c r="OQ15" s="2"/>
      <c r="OR15" s="2"/>
      <c r="OS15" s="2"/>
      <c r="OT15" s="2"/>
      <c r="OU15" s="2"/>
      <c r="OV15" s="2"/>
      <c r="OW15" s="2"/>
      <c r="OX15" s="2"/>
      <c r="OY15" s="2"/>
      <c r="OZ15" s="2"/>
      <c r="PA15" s="2"/>
      <c r="PB15" s="2"/>
      <c r="PC15" s="2"/>
      <c r="PD15" s="2"/>
      <c r="PE15" s="2"/>
      <c r="PF15" s="2"/>
      <c r="PG15" s="2"/>
      <c r="PH15" s="2"/>
      <c r="PI15" s="2"/>
      <c r="PJ15" s="2"/>
      <c r="PK15" s="2"/>
      <c r="PL15" s="2"/>
      <c r="PM15" s="2"/>
      <c r="PN15" s="2"/>
      <c r="PO15" s="2"/>
      <c r="PP15" s="2"/>
      <c r="PQ15" s="2"/>
      <c r="PR15" s="2"/>
    </row>
    <row r="16" spans="1:434" s="9" customFormat="1" ht="174" customHeight="1" x14ac:dyDescent="0.3">
      <c r="A16" s="10">
        <f t="shared" ref="A16:A23" si="0">A15+1</f>
        <v>13</v>
      </c>
      <c r="B16" s="11" t="s">
        <v>9</v>
      </c>
      <c r="C16" s="11" t="s">
        <v>23</v>
      </c>
      <c r="D16" s="11" t="s">
        <v>26</v>
      </c>
      <c r="E16" s="11" t="s">
        <v>16</v>
      </c>
      <c r="F16" s="11" t="s">
        <v>147</v>
      </c>
      <c r="G16" s="12">
        <v>46879964.789999999</v>
      </c>
      <c r="H16" s="13" t="s">
        <v>112</v>
      </c>
      <c r="I16" s="14" t="s">
        <v>77</v>
      </c>
      <c r="J16" s="14" t="s">
        <v>83</v>
      </c>
      <c r="K16" s="14" t="s">
        <v>79</v>
      </c>
      <c r="L16" s="14" t="s">
        <v>83</v>
      </c>
      <c r="M16" s="14" t="s">
        <v>63</v>
      </c>
      <c r="N16" s="14" t="s">
        <v>137</v>
      </c>
      <c r="O16" s="14" t="s">
        <v>80</v>
      </c>
      <c r="P16" s="15" t="s">
        <v>78</v>
      </c>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row>
    <row r="17" spans="1:434" s="1" customFormat="1" ht="174" customHeight="1" x14ac:dyDescent="0.3">
      <c r="A17" s="10">
        <f t="shared" si="0"/>
        <v>14</v>
      </c>
      <c r="B17" s="11" t="s">
        <v>9</v>
      </c>
      <c r="C17" s="11" t="s">
        <v>23</v>
      </c>
      <c r="D17" s="11" t="s">
        <v>34</v>
      </c>
      <c r="E17" s="11" t="s">
        <v>39</v>
      </c>
      <c r="F17" s="11" t="s">
        <v>148</v>
      </c>
      <c r="G17" s="12">
        <v>5882352.9500000002</v>
      </c>
      <c r="H17" s="13" t="s">
        <v>113</v>
      </c>
      <c r="I17" s="14" t="s">
        <v>77</v>
      </c>
      <c r="J17" s="14" t="s">
        <v>83</v>
      </c>
      <c r="K17" s="14" t="s">
        <v>79</v>
      </c>
      <c r="L17" s="14" t="s">
        <v>83</v>
      </c>
      <c r="M17" s="14" t="s">
        <v>63</v>
      </c>
      <c r="N17" s="14" t="s">
        <v>137</v>
      </c>
      <c r="O17" s="14" t="s">
        <v>80</v>
      </c>
      <c r="P17" s="15" t="s">
        <v>78</v>
      </c>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2"/>
      <c r="MU17" s="2"/>
      <c r="MV17" s="2"/>
      <c r="MW17" s="2"/>
      <c r="MX17" s="2"/>
      <c r="MY17" s="2"/>
      <c r="MZ17" s="2"/>
      <c r="NA17" s="2"/>
      <c r="NB17" s="2"/>
      <c r="NC17" s="2"/>
      <c r="ND17" s="2"/>
      <c r="NE17" s="2"/>
      <c r="NF17" s="2"/>
      <c r="NG17" s="2"/>
      <c r="NH17" s="2"/>
      <c r="NI17" s="2"/>
      <c r="NJ17" s="2"/>
      <c r="NK17" s="2"/>
      <c r="NL17" s="2"/>
      <c r="NM17" s="2"/>
      <c r="NN17" s="2"/>
      <c r="NO17" s="2"/>
      <c r="NP17" s="2"/>
      <c r="NQ17" s="2"/>
      <c r="NR17" s="2"/>
      <c r="NS17" s="2"/>
      <c r="NT17" s="2"/>
      <c r="NU17" s="2"/>
      <c r="NV17" s="2"/>
      <c r="NW17" s="2"/>
      <c r="NX17" s="2"/>
      <c r="NY17" s="2"/>
      <c r="NZ17" s="2"/>
      <c r="OA17" s="2"/>
      <c r="OB17" s="2"/>
      <c r="OC17" s="2"/>
      <c r="OD17" s="2"/>
      <c r="OE17" s="2"/>
      <c r="OF17" s="2"/>
      <c r="OG17" s="2"/>
      <c r="OH17" s="2"/>
      <c r="OI17" s="2"/>
      <c r="OJ17" s="2"/>
      <c r="OK17" s="2"/>
      <c r="OL17" s="2"/>
      <c r="OM17" s="2"/>
      <c r="ON17" s="2"/>
      <c r="OO17" s="2"/>
      <c r="OP17" s="2"/>
      <c r="OQ17" s="2"/>
      <c r="OR17" s="2"/>
      <c r="OS17" s="2"/>
      <c r="OT17" s="2"/>
      <c r="OU17" s="2"/>
      <c r="OV17" s="2"/>
      <c r="OW17" s="2"/>
      <c r="OX17" s="2"/>
      <c r="OY17" s="2"/>
      <c r="OZ17" s="2"/>
      <c r="PA17" s="2"/>
      <c r="PB17" s="2"/>
      <c r="PC17" s="2"/>
      <c r="PD17" s="2"/>
      <c r="PE17" s="2"/>
      <c r="PF17" s="2"/>
      <c r="PG17" s="2"/>
      <c r="PH17" s="2"/>
      <c r="PI17" s="2"/>
      <c r="PJ17" s="2"/>
      <c r="PK17" s="2"/>
      <c r="PL17" s="2"/>
      <c r="PM17" s="2"/>
      <c r="PN17" s="2"/>
      <c r="PO17" s="2"/>
      <c r="PP17" s="2"/>
      <c r="PQ17" s="2"/>
      <c r="PR17" s="2"/>
    </row>
    <row r="18" spans="1:434" s="6" customFormat="1" ht="174" customHeight="1" x14ac:dyDescent="0.3">
      <c r="A18" s="10">
        <f t="shared" si="0"/>
        <v>15</v>
      </c>
      <c r="B18" s="11" t="s">
        <v>9</v>
      </c>
      <c r="C18" s="11" t="s">
        <v>56</v>
      </c>
      <c r="D18" s="11" t="s">
        <v>31</v>
      </c>
      <c r="E18" s="11" t="s">
        <v>160</v>
      </c>
      <c r="F18" s="11" t="s">
        <v>149</v>
      </c>
      <c r="G18" s="12">
        <v>18673529.420000002</v>
      </c>
      <c r="H18" s="13" t="s">
        <v>114</v>
      </c>
      <c r="I18" s="14" t="s">
        <v>161</v>
      </c>
      <c r="J18" s="14" t="s">
        <v>63</v>
      </c>
      <c r="K18" s="14" t="s">
        <v>21</v>
      </c>
      <c r="L18" s="14" t="s">
        <v>63</v>
      </c>
      <c r="M18" s="14" t="s">
        <v>61</v>
      </c>
      <c r="N18" s="14" t="s">
        <v>85</v>
      </c>
      <c r="O18" s="14" t="s">
        <v>77</v>
      </c>
      <c r="P18" s="15" t="s">
        <v>78</v>
      </c>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row>
    <row r="19" spans="1:434" s="6" customFormat="1" ht="294.60000000000002" customHeight="1" x14ac:dyDescent="0.3">
      <c r="A19" s="10">
        <f t="shared" si="0"/>
        <v>16</v>
      </c>
      <c r="B19" s="11" t="s">
        <v>9</v>
      </c>
      <c r="C19" s="11" t="s">
        <v>56</v>
      </c>
      <c r="D19" s="11" t="s">
        <v>29</v>
      </c>
      <c r="E19" s="11" t="s">
        <v>162</v>
      </c>
      <c r="F19" s="11" t="s">
        <v>150</v>
      </c>
      <c r="G19" s="12">
        <v>14786349.42</v>
      </c>
      <c r="H19" s="13" t="s">
        <v>114</v>
      </c>
      <c r="I19" s="14" t="s">
        <v>161</v>
      </c>
      <c r="J19" s="14" t="s">
        <v>163</v>
      </c>
      <c r="K19" s="14" t="s">
        <v>21</v>
      </c>
      <c r="L19" s="14" t="s">
        <v>63</v>
      </c>
      <c r="M19" s="14" t="s">
        <v>61</v>
      </c>
      <c r="N19" s="14" t="s">
        <v>85</v>
      </c>
      <c r="O19" s="14" t="s">
        <v>77</v>
      </c>
      <c r="P19" s="15" t="s">
        <v>78</v>
      </c>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row>
    <row r="20" spans="1:434" s="6" customFormat="1" ht="180" customHeight="1" x14ac:dyDescent="0.3">
      <c r="A20" s="10">
        <f t="shared" si="0"/>
        <v>17</v>
      </c>
      <c r="B20" s="11" t="s">
        <v>9</v>
      </c>
      <c r="C20" s="11" t="s">
        <v>25</v>
      </c>
      <c r="D20" s="11" t="s">
        <v>33</v>
      </c>
      <c r="E20" s="11" t="s">
        <v>36</v>
      </c>
      <c r="F20" s="11" t="s">
        <v>151</v>
      </c>
      <c r="G20" s="12">
        <v>66269411.939999998</v>
      </c>
      <c r="H20" s="13" t="s">
        <v>115</v>
      </c>
      <c r="I20" s="14" t="s">
        <v>79</v>
      </c>
      <c r="J20" s="14" t="s">
        <v>85</v>
      </c>
      <c r="K20" s="14" t="s">
        <v>80</v>
      </c>
      <c r="L20" s="14" t="s">
        <v>85</v>
      </c>
      <c r="M20" s="14" t="s">
        <v>81</v>
      </c>
      <c r="N20" s="14" t="s">
        <v>138</v>
      </c>
      <c r="O20" s="14" t="s">
        <v>82</v>
      </c>
      <c r="P20" s="15" t="s">
        <v>78</v>
      </c>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2"/>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2"/>
      <c r="OT20" s="2"/>
      <c r="OU20" s="2"/>
      <c r="OV20" s="2"/>
      <c r="OW20" s="2"/>
      <c r="OX20" s="2"/>
      <c r="OY20" s="2"/>
      <c r="OZ20" s="2"/>
      <c r="PA20" s="2"/>
      <c r="PB20" s="2"/>
      <c r="PC20" s="2"/>
      <c r="PD20" s="2"/>
      <c r="PE20" s="2"/>
      <c r="PF20" s="2"/>
      <c r="PG20" s="2"/>
      <c r="PH20" s="2"/>
      <c r="PI20" s="2"/>
      <c r="PJ20" s="2"/>
      <c r="PK20" s="2"/>
      <c r="PL20" s="2"/>
      <c r="PM20" s="2"/>
      <c r="PN20" s="2"/>
      <c r="PO20" s="2"/>
      <c r="PP20" s="2"/>
      <c r="PQ20" s="2"/>
      <c r="PR20" s="2"/>
    </row>
    <row r="21" spans="1:434" s="6" customFormat="1" ht="174" customHeight="1" x14ac:dyDescent="0.3">
      <c r="A21" s="10">
        <f t="shared" si="0"/>
        <v>18</v>
      </c>
      <c r="B21" s="11" t="s">
        <v>9</v>
      </c>
      <c r="C21" s="11" t="s">
        <v>23</v>
      </c>
      <c r="D21" s="11" t="s">
        <v>5</v>
      </c>
      <c r="E21" s="11" t="s">
        <v>59</v>
      </c>
      <c r="F21" s="11" t="s">
        <v>152</v>
      </c>
      <c r="G21" s="12">
        <v>30705882.350000001</v>
      </c>
      <c r="H21" s="13" t="s">
        <v>153</v>
      </c>
      <c r="I21" s="14" t="s">
        <v>63</v>
      </c>
      <c r="J21" s="13" t="s">
        <v>139</v>
      </c>
      <c r="K21" s="14" t="s">
        <v>81</v>
      </c>
      <c r="L21" s="14" t="s">
        <v>101</v>
      </c>
      <c r="M21" s="14" t="s">
        <v>82</v>
      </c>
      <c r="N21" s="14" t="s">
        <v>119</v>
      </c>
      <c r="O21" s="14" t="s">
        <v>83</v>
      </c>
      <c r="P21" s="15" t="s">
        <v>78</v>
      </c>
      <c r="Q21" s="23"/>
      <c r="R21" s="7"/>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c r="OZ21" s="2"/>
      <c r="PA21" s="2"/>
      <c r="PB21" s="2"/>
      <c r="PC21" s="2"/>
      <c r="PD21" s="2"/>
      <c r="PE21" s="2"/>
      <c r="PF21" s="2"/>
      <c r="PG21" s="2"/>
      <c r="PH21" s="2"/>
      <c r="PI21" s="2"/>
      <c r="PJ21" s="2"/>
      <c r="PK21" s="2"/>
      <c r="PL21" s="2"/>
      <c r="PM21" s="2"/>
      <c r="PN21" s="2"/>
      <c r="PO21" s="2"/>
      <c r="PP21" s="2"/>
      <c r="PQ21" s="2"/>
      <c r="PR21" s="2"/>
    </row>
    <row r="22" spans="1:434" s="6" customFormat="1" ht="174" customHeight="1" x14ac:dyDescent="0.3">
      <c r="A22" s="10">
        <f t="shared" si="0"/>
        <v>19</v>
      </c>
      <c r="B22" s="11" t="s">
        <v>9</v>
      </c>
      <c r="C22" s="11" t="s">
        <v>22</v>
      </c>
      <c r="D22" s="11" t="s">
        <v>15</v>
      </c>
      <c r="E22" s="11" t="s">
        <v>55</v>
      </c>
      <c r="F22" s="11" t="s">
        <v>47</v>
      </c>
      <c r="G22" s="12">
        <v>30873103.760000002</v>
      </c>
      <c r="H22" s="13" t="s">
        <v>153</v>
      </c>
      <c r="I22" s="14" t="s">
        <v>79</v>
      </c>
      <c r="J22" s="14" t="s">
        <v>85</v>
      </c>
      <c r="K22" s="14" t="s">
        <v>80</v>
      </c>
      <c r="L22" s="14" t="s">
        <v>85</v>
      </c>
      <c r="M22" s="14" t="s">
        <v>81</v>
      </c>
      <c r="N22" s="14" t="s">
        <v>138</v>
      </c>
      <c r="O22" s="14" t="s">
        <v>82</v>
      </c>
      <c r="P22" s="15" t="s">
        <v>78</v>
      </c>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row>
    <row r="23" spans="1:434" s="6" customFormat="1" ht="259.8" customHeight="1" x14ac:dyDescent="0.3">
      <c r="A23" s="10">
        <f t="shared" si="0"/>
        <v>20</v>
      </c>
      <c r="B23" s="11" t="s">
        <v>9</v>
      </c>
      <c r="C23" s="11" t="s">
        <v>25</v>
      </c>
      <c r="D23" s="11" t="s">
        <v>30</v>
      </c>
      <c r="E23" s="11" t="s">
        <v>14</v>
      </c>
      <c r="F23" s="11" t="s">
        <v>44</v>
      </c>
      <c r="G23" s="12">
        <v>87463529.640000001</v>
      </c>
      <c r="H23" s="14" t="s">
        <v>6</v>
      </c>
      <c r="I23" s="14" t="s">
        <v>63</v>
      </c>
      <c r="J23" s="13" t="s">
        <v>139</v>
      </c>
      <c r="K23" s="13" t="s">
        <v>100</v>
      </c>
      <c r="L23" s="14" t="s">
        <v>100</v>
      </c>
      <c r="M23" s="14" t="s">
        <v>81</v>
      </c>
      <c r="N23" s="14" t="s">
        <v>119</v>
      </c>
      <c r="O23" s="14" t="s">
        <v>82</v>
      </c>
      <c r="P23" s="15" t="s">
        <v>78</v>
      </c>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2"/>
      <c r="NI23" s="2"/>
      <c r="NJ23" s="2"/>
      <c r="NK23" s="2"/>
      <c r="NL23" s="2"/>
      <c r="NM23" s="2"/>
      <c r="NN23" s="2"/>
      <c r="NO23" s="2"/>
      <c r="NP23" s="2"/>
      <c r="NQ23" s="2"/>
      <c r="NR23" s="2"/>
      <c r="NS23" s="2"/>
      <c r="NT23" s="2"/>
      <c r="NU23" s="2"/>
      <c r="NV23" s="2"/>
      <c r="NW23" s="2"/>
      <c r="NX23" s="2"/>
      <c r="NY23" s="2"/>
      <c r="NZ23" s="2"/>
      <c r="OA23" s="2"/>
      <c r="OB23" s="2"/>
      <c r="OC23" s="2"/>
      <c r="OD23" s="2"/>
      <c r="OE23" s="2"/>
      <c r="OF23" s="2"/>
      <c r="OG23" s="2"/>
      <c r="OH23" s="2"/>
      <c r="OI23" s="2"/>
      <c r="OJ23" s="2"/>
      <c r="OK23" s="2"/>
      <c r="OL23" s="2"/>
      <c r="OM23" s="2"/>
      <c r="ON23" s="2"/>
      <c r="OO23" s="2"/>
      <c r="OP23" s="2"/>
      <c r="OQ23" s="2"/>
      <c r="OR23" s="2"/>
      <c r="OS23" s="2"/>
      <c r="OT23" s="2"/>
      <c r="OU23" s="2"/>
      <c r="OV23" s="2"/>
      <c r="OW23" s="2"/>
      <c r="OX23" s="2"/>
      <c r="OY23" s="2"/>
      <c r="OZ23" s="2"/>
      <c r="PA23" s="2"/>
      <c r="PB23" s="2"/>
      <c r="PC23" s="2"/>
      <c r="PD23" s="2"/>
      <c r="PE23" s="2"/>
      <c r="PF23" s="2"/>
      <c r="PG23" s="2"/>
      <c r="PH23" s="2"/>
      <c r="PI23" s="2"/>
      <c r="PJ23" s="2"/>
      <c r="PK23" s="2"/>
      <c r="PL23" s="2"/>
      <c r="PM23" s="2"/>
      <c r="PN23" s="2"/>
      <c r="PO23" s="2"/>
      <c r="PP23" s="2"/>
      <c r="PQ23" s="2"/>
      <c r="PR23" s="2"/>
    </row>
    <row r="24" spans="1:434" s="6" customFormat="1" ht="174" customHeight="1" x14ac:dyDescent="0.3">
      <c r="A24" s="10">
        <v>21</v>
      </c>
      <c r="B24" s="11" t="s">
        <v>9</v>
      </c>
      <c r="C24" s="11" t="s">
        <v>23</v>
      </c>
      <c r="D24" s="11" t="s">
        <v>5</v>
      </c>
      <c r="E24" s="11" t="s">
        <v>19</v>
      </c>
      <c r="F24" s="11" t="s">
        <v>154</v>
      </c>
      <c r="G24" s="12">
        <f>32352941.23</f>
        <v>32352941.23</v>
      </c>
      <c r="H24" s="13" t="s">
        <v>156</v>
      </c>
      <c r="I24" s="14" t="s">
        <v>80</v>
      </c>
      <c r="J24" s="14" t="s">
        <v>102</v>
      </c>
      <c r="K24" s="14" t="s">
        <v>82</v>
      </c>
      <c r="L24" s="14" t="s">
        <v>102</v>
      </c>
      <c r="M24" s="14" t="s">
        <v>83</v>
      </c>
      <c r="N24" s="13" t="s">
        <v>140</v>
      </c>
      <c r="O24" s="14" t="s">
        <v>84</v>
      </c>
      <c r="P24" s="15" t="s">
        <v>78</v>
      </c>
      <c r="Q24" s="2"/>
      <c r="R24" s="2"/>
      <c r="S24" s="2"/>
      <c r="T24" s="7"/>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2"/>
      <c r="NI24" s="2"/>
      <c r="NJ24" s="2"/>
      <c r="NK24" s="2"/>
      <c r="NL24" s="2"/>
      <c r="NM24" s="2"/>
      <c r="NN24" s="2"/>
      <c r="NO24" s="2"/>
      <c r="NP24" s="2"/>
      <c r="NQ24" s="2"/>
      <c r="NR24" s="2"/>
      <c r="NS24" s="2"/>
      <c r="NT24" s="2"/>
      <c r="NU24" s="2"/>
      <c r="NV24" s="2"/>
      <c r="NW24" s="2"/>
      <c r="NX24" s="2"/>
      <c r="NY24" s="2"/>
      <c r="NZ24" s="2"/>
      <c r="OA24" s="2"/>
      <c r="OB24" s="2"/>
      <c r="OC24" s="2"/>
      <c r="OD24" s="2"/>
      <c r="OE24" s="2"/>
      <c r="OF24" s="2"/>
      <c r="OG24" s="2"/>
      <c r="OH24" s="2"/>
      <c r="OI24" s="2"/>
      <c r="OJ24" s="2"/>
      <c r="OK24" s="2"/>
      <c r="OL24" s="2"/>
      <c r="OM24" s="2"/>
      <c r="ON24" s="2"/>
      <c r="OO24" s="2"/>
      <c r="OP24" s="2"/>
      <c r="OQ24" s="2"/>
      <c r="OR24" s="2"/>
      <c r="OS24" s="2"/>
      <c r="OT24" s="2"/>
      <c r="OU24" s="2"/>
      <c r="OV24" s="2"/>
      <c r="OW24" s="2"/>
      <c r="OX24" s="2"/>
      <c r="OY24" s="2"/>
      <c r="OZ24" s="2"/>
      <c r="PA24" s="2"/>
      <c r="PB24" s="2"/>
      <c r="PC24" s="2"/>
      <c r="PD24" s="2"/>
      <c r="PE24" s="2"/>
      <c r="PF24" s="2"/>
      <c r="PG24" s="2"/>
      <c r="PH24" s="2"/>
      <c r="PI24" s="2"/>
      <c r="PJ24" s="2"/>
      <c r="PK24" s="2"/>
      <c r="PL24" s="2"/>
      <c r="PM24" s="2"/>
      <c r="PN24" s="2"/>
      <c r="PO24" s="2"/>
      <c r="PP24" s="2"/>
      <c r="PQ24" s="2"/>
      <c r="PR24" s="2"/>
    </row>
    <row r="25" spans="1:434" s="6" customFormat="1" ht="174" customHeight="1" x14ac:dyDescent="0.3">
      <c r="A25" s="10">
        <v>22</v>
      </c>
      <c r="B25" s="11" t="s">
        <v>9</v>
      </c>
      <c r="C25" s="11" t="s">
        <v>23</v>
      </c>
      <c r="D25" s="11" t="s">
        <v>5</v>
      </c>
      <c r="E25" s="11" t="s">
        <v>87</v>
      </c>
      <c r="F25" s="11" t="s">
        <v>155</v>
      </c>
      <c r="G25" s="12">
        <f>10000000.02</f>
        <v>10000000.02</v>
      </c>
      <c r="H25" s="13" t="s">
        <v>157</v>
      </c>
      <c r="I25" s="14" t="s">
        <v>80</v>
      </c>
      <c r="J25" s="14" t="s">
        <v>102</v>
      </c>
      <c r="K25" s="14" t="s">
        <v>82</v>
      </c>
      <c r="L25" s="14" t="s">
        <v>102</v>
      </c>
      <c r="M25" s="14" t="s">
        <v>83</v>
      </c>
      <c r="N25" s="13" t="s">
        <v>140</v>
      </c>
      <c r="O25" s="14" t="s">
        <v>84</v>
      </c>
      <c r="P25" s="15" t="s">
        <v>78</v>
      </c>
      <c r="Q25" s="2"/>
      <c r="R25" s="2"/>
      <c r="S25" s="2"/>
      <c r="T25" s="7"/>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2"/>
      <c r="NI25" s="2"/>
      <c r="NJ25" s="2"/>
      <c r="NK25" s="2"/>
      <c r="NL25" s="2"/>
      <c r="NM25" s="2"/>
      <c r="NN25" s="2"/>
      <c r="NO25" s="2"/>
      <c r="NP25" s="2"/>
      <c r="NQ25" s="2"/>
      <c r="NR25" s="2"/>
      <c r="NS25" s="2"/>
      <c r="NT25" s="2"/>
      <c r="NU25" s="2"/>
      <c r="NV25" s="2"/>
      <c r="NW25" s="2"/>
      <c r="NX25" s="2"/>
      <c r="NY25" s="2"/>
      <c r="NZ25" s="2"/>
      <c r="OA25" s="2"/>
      <c r="OB25" s="2"/>
      <c r="OC25" s="2"/>
      <c r="OD25" s="2"/>
      <c r="OE25" s="2"/>
      <c r="OF25" s="2"/>
      <c r="OG25" s="2"/>
      <c r="OH25" s="2"/>
      <c r="OI25" s="2"/>
      <c r="OJ25" s="2"/>
      <c r="OK25" s="2"/>
      <c r="OL25" s="2"/>
      <c r="OM25" s="2"/>
      <c r="ON25" s="2"/>
      <c r="OO25" s="2"/>
      <c r="OP25" s="2"/>
      <c r="OQ25" s="2"/>
      <c r="OR25" s="2"/>
      <c r="OS25" s="2"/>
      <c r="OT25" s="2"/>
      <c r="OU25" s="2"/>
      <c r="OV25" s="2"/>
      <c r="OW25" s="2"/>
      <c r="OX25" s="2"/>
      <c r="OY25" s="2"/>
      <c r="OZ25" s="2"/>
      <c r="PA25" s="2"/>
      <c r="PB25" s="2"/>
      <c r="PC25" s="2"/>
      <c r="PD25" s="2"/>
      <c r="PE25" s="2"/>
      <c r="PF25" s="2"/>
      <c r="PG25" s="2"/>
      <c r="PH25" s="2"/>
      <c r="PI25" s="2"/>
      <c r="PJ25" s="2"/>
      <c r="PK25" s="2"/>
      <c r="PL25" s="2"/>
      <c r="PM25" s="2"/>
      <c r="PN25" s="2"/>
      <c r="PO25" s="2"/>
      <c r="PP25" s="2"/>
      <c r="PQ25" s="2"/>
      <c r="PR25" s="2"/>
    </row>
    <row r="26" spans="1:434" s="6" customFormat="1" ht="106.2" customHeight="1" x14ac:dyDescent="0.3">
      <c r="A26" s="10">
        <v>23</v>
      </c>
      <c r="B26" s="11" t="s">
        <v>9</v>
      </c>
      <c r="C26" s="11" t="s">
        <v>23</v>
      </c>
      <c r="D26" s="11" t="s">
        <v>5</v>
      </c>
      <c r="E26" s="11" t="s">
        <v>37</v>
      </c>
      <c r="F26" s="11" t="s">
        <v>49</v>
      </c>
      <c r="G26" s="12">
        <v>7058823.54</v>
      </c>
      <c r="H26" s="14" t="s">
        <v>10</v>
      </c>
      <c r="I26" s="14" t="s">
        <v>81</v>
      </c>
      <c r="J26" s="14" t="s">
        <v>103</v>
      </c>
      <c r="K26" s="14" t="s">
        <v>83</v>
      </c>
      <c r="L26" s="14" t="s">
        <v>103</v>
      </c>
      <c r="M26" s="14" t="s">
        <v>84</v>
      </c>
      <c r="N26" s="14" t="s">
        <v>141</v>
      </c>
      <c r="O26" s="14" t="s">
        <v>85</v>
      </c>
      <c r="P26" s="15" t="s">
        <v>78</v>
      </c>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2"/>
      <c r="NI26" s="2"/>
      <c r="NJ26" s="2"/>
      <c r="NK26" s="2"/>
      <c r="NL26" s="2"/>
      <c r="NM26" s="2"/>
      <c r="NN26" s="2"/>
      <c r="NO26" s="2"/>
      <c r="NP26" s="2"/>
      <c r="NQ26" s="2"/>
      <c r="NR26" s="2"/>
      <c r="NS26" s="2"/>
      <c r="NT26" s="2"/>
      <c r="NU26" s="2"/>
      <c r="NV26" s="2"/>
      <c r="NW26" s="2"/>
      <c r="NX26" s="2"/>
      <c r="NY26" s="2"/>
      <c r="NZ26" s="2"/>
      <c r="OA26" s="2"/>
      <c r="OB26" s="2"/>
      <c r="OC26" s="2"/>
      <c r="OD26" s="2"/>
      <c r="OE26" s="2"/>
      <c r="OF26" s="2"/>
      <c r="OG26" s="2"/>
      <c r="OH26" s="2"/>
      <c r="OI26" s="2"/>
      <c r="OJ26" s="2"/>
      <c r="OK26" s="2"/>
      <c r="OL26" s="2"/>
      <c r="OM26" s="2"/>
      <c r="ON26" s="2"/>
      <c r="OO26" s="2"/>
      <c r="OP26" s="2"/>
      <c r="OQ26" s="2"/>
      <c r="OR26" s="2"/>
      <c r="OS26" s="2"/>
      <c r="OT26" s="2"/>
      <c r="OU26" s="2"/>
      <c r="OV26" s="2"/>
      <c r="OW26" s="2"/>
      <c r="OX26" s="2"/>
      <c r="OY26" s="2"/>
      <c r="OZ26" s="2"/>
      <c r="PA26" s="2"/>
      <c r="PB26" s="2"/>
      <c r="PC26" s="2"/>
      <c r="PD26" s="2"/>
      <c r="PE26" s="2"/>
      <c r="PF26" s="2"/>
      <c r="PG26" s="2"/>
      <c r="PH26" s="2"/>
      <c r="PI26" s="2"/>
      <c r="PJ26" s="2"/>
      <c r="PK26" s="2"/>
      <c r="PL26" s="2"/>
      <c r="PM26" s="2"/>
      <c r="PN26" s="2"/>
      <c r="PO26" s="2"/>
      <c r="PP26" s="2"/>
      <c r="PQ26" s="2"/>
      <c r="PR26" s="2"/>
    </row>
    <row r="27" spans="1:434" s="6" customFormat="1" ht="150.6" customHeight="1" x14ac:dyDescent="0.3">
      <c r="A27" s="10">
        <v>24</v>
      </c>
      <c r="B27" s="11" t="s">
        <v>9</v>
      </c>
      <c r="C27" s="11" t="s">
        <v>23</v>
      </c>
      <c r="D27" s="11" t="s">
        <v>27</v>
      </c>
      <c r="E27" s="11" t="s">
        <v>38</v>
      </c>
      <c r="F27" s="11" t="s">
        <v>51</v>
      </c>
      <c r="G27" s="12">
        <v>5882352.9500000002</v>
      </c>
      <c r="H27" s="14" t="s">
        <v>10</v>
      </c>
      <c r="I27" s="14" t="s">
        <v>81</v>
      </c>
      <c r="J27" s="14" t="s">
        <v>103</v>
      </c>
      <c r="K27" s="14" t="s">
        <v>83</v>
      </c>
      <c r="L27" s="14" t="s">
        <v>103</v>
      </c>
      <c r="M27" s="14" t="s">
        <v>84</v>
      </c>
      <c r="N27" s="14" t="s">
        <v>141</v>
      </c>
      <c r="O27" s="14" t="s">
        <v>85</v>
      </c>
      <c r="P27" s="15" t="s">
        <v>78</v>
      </c>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2"/>
      <c r="NI27" s="2"/>
      <c r="NJ27" s="2"/>
      <c r="NK27" s="2"/>
      <c r="NL27" s="2"/>
      <c r="NM27" s="2"/>
      <c r="NN27" s="2"/>
      <c r="NO27" s="2"/>
      <c r="NP27" s="2"/>
      <c r="NQ27" s="2"/>
      <c r="NR27" s="2"/>
      <c r="NS27" s="2"/>
      <c r="NT27" s="2"/>
      <c r="NU27" s="2"/>
      <c r="NV27" s="2"/>
      <c r="NW27" s="2"/>
      <c r="NX27" s="2"/>
      <c r="NY27" s="2"/>
      <c r="NZ27" s="2"/>
      <c r="OA27" s="2"/>
      <c r="OB27" s="2"/>
      <c r="OC27" s="2"/>
      <c r="OD27" s="2"/>
      <c r="OE27" s="2"/>
      <c r="OF27" s="2"/>
      <c r="OG27" s="2"/>
      <c r="OH27" s="2"/>
      <c r="OI27" s="2"/>
      <c r="OJ27" s="2"/>
      <c r="OK27" s="2"/>
      <c r="OL27" s="2"/>
      <c r="OM27" s="2"/>
      <c r="ON27" s="2"/>
      <c r="OO27" s="2"/>
      <c r="OP27" s="2"/>
      <c r="OQ27" s="2"/>
      <c r="OR27" s="2"/>
      <c r="OS27" s="2"/>
      <c r="OT27" s="2"/>
      <c r="OU27" s="2"/>
      <c r="OV27" s="2"/>
      <c r="OW27" s="2"/>
      <c r="OX27" s="2"/>
      <c r="OY27" s="2"/>
      <c r="OZ27" s="2"/>
      <c r="PA27" s="2"/>
      <c r="PB27" s="2"/>
      <c r="PC27" s="2"/>
      <c r="PD27" s="2"/>
      <c r="PE27" s="2"/>
      <c r="PF27" s="2"/>
      <c r="PG27" s="2"/>
      <c r="PH27" s="2"/>
      <c r="PI27" s="2"/>
      <c r="PJ27" s="2"/>
      <c r="PK27" s="2"/>
      <c r="PL27" s="2"/>
      <c r="PM27" s="2"/>
      <c r="PN27" s="2"/>
      <c r="PO27" s="2"/>
      <c r="PP27" s="2"/>
      <c r="PQ27" s="2"/>
      <c r="PR27" s="2"/>
    </row>
    <row r="28" spans="1:434" s="6" customFormat="1" ht="174" customHeight="1" x14ac:dyDescent="0.3">
      <c r="A28" s="10">
        <v>25</v>
      </c>
      <c r="B28" s="11" t="s">
        <v>9</v>
      </c>
      <c r="C28" s="11" t="s">
        <v>23</v>
      </c>
      <c r="D28" s="11" t="s">
        <v>27</v>
      </c>
      <c r="E28" s="11" t="s">
        <v>106</v>
      </c>
      <c r="F28" s="11" t="s">
        <v>50</v>
      </c>
      <c r="G28" s="12">
        <f>23529411.81+23529411.81</f>
        <v>47058823.619999997</v>
      </c>
      <c r="H28" s="14" t="s">
        <v>6</v>
      </c>
      <c r="I28" s="14" t="s">
        <v>82</v>
      </c>
      <c r="J28" s="14" t="s">
        <v>137</v>
      </c>
      <c r="K28" s="14" t="s">
        <v>84</v>
      </c>
      <c r="L28" s="14" t="s">
        <v>137</v>
      </c>
      <c r="M28" s="14" t="s">
        <v>85</v>
      </c>
      <c r="N28" s="14" t="s">
        <v>142</v>
      </c>
      <c r="O28" s="14" t="s">
        <v>101</v>
      </c>
      <c r="P28" s="15" t="s">
        <v>78</v>
      </c>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2"/>
      <c r="NI28" s="2"/>
      <c r="NJ28" s="2"/>
      <c r="NK28" s="2"/>
      <c r="NL28" s="2"/>
      <c r="NM28" s="2"/>
      <c r="NN28" s="2"/>
      <c r="NO28" s="2"/>
      <c r="NP28" s="2"/>
      <c r="NQ28" s="2"/>
      <c r="NR28" s="2"/>
      <c r="NS28" s="2"/>
      <c r="NT28" s="2"/>
      <c r="NU28" s="2"/>
      <c r="NV28" s="2"/>
      <c r="NW28" s="2"/>
      <c r="NX28" s="2"/>
      <c r="NY28" s="2"/>
      <c r="NZ28" s="2"/>
      <c r="OA28" s="2"/>
      <c r="OB28" s="2"/>
      <c r="OC28" s="2"/>
      <c r="OD28" s="2"/>
      <c r="OE28" s="2"/>
      <c r="OF28" s="2"/>
      <c r="OG28" s="2"/>
      <c r="OH28" s="2"/>
      <c r="OI28" s="2"/>
      <c r="OJ28" s="2"/>
      <c r="OK28" s="2"/>
      <c r="OL28" s="2"/>
      <c r="OM28" s="2"/>
      <c r="ON28" s="2"/>
      <c r="OO28" s="2"/>
      <c r="OP28" s="2"/>
      <c r="OQ28" s="2"/>
      <c r="OR28" s="2"/>
      <c r="OS28" s="2"/>
      <c r="OT28" s="2"/>
      <c r="OU28" s="2"/>
      <c r="OV28" s="2"/>
      <c r="OW28" s="2"/>
      <c r="OX28" s="2"/>
      <c r="OY28" s="2"/>
      <c r="OZ28" s="2"/>
      <c r="PA28" s="2"/>
      <c r="PB28" s="2"/>
      <c r="PC28" s="2"/>
      <c r="PD28" s="2"/>
      <c r="PE28" s="2"/>
      <c r="PF28" s="2"/>
      <c r="PG28" s="2"/>
      <c r="PH28" s="2"/>
      <c r="PI28" s="2"/>
      <c r="PJ28" s="2"/>
      <c r="PK28" s="2"/>
      <c r="PL28" s="2"/>
      <c r="PM28" s="2"/>
      <c r="PN28" s="2"/>
      <c r="PO28" s="2"/>
      <c r="PP28" s="2"/>
      <c r="PQ28" s="2"/>
      <c r="PR28" s="2"/>
    </row>
    <row r="29" spans="1:434" s="6" customFormat="1" ht="174" customHeight="1" x14ac:dyDescent="0.3">
      <c r="A29" s="10">
        <v>26</v>
      </c>
      <c r="B29" s="11" t="s">
        <v>9</v>
      </c>
      <c r="C29" s="11" t="s">
        <v>56</v>
      </c>
      <c r="D29" s="11" t="s">
        <v>31</v>
      </c>
      <c r="E29" s="11" t="s">
        <v>104</v>
      </c>
      <c r="F29" s="11" t="s">
        <v>45</v>
      </c>
      <c r="G29" s="12">
        <f>11764705.89+11764705.89</f>
        <v>23529411.780000001</v>
      </c>
      <c r="H29" s="14" t="s">
        <v>60</v>
      </c>
      <c r="I29" s="14" t="s">
        <v>82</v>
      </c>
      <c r="J29" s="14" t="s">
        <v>137</v>
      </c>
      <c r="K29" s="14" t="s">
        <v>84</v>
      </c>
      <c r="L29" s="14" t="s">
        <v>137</v>
      </c>
      <c r="M29" s="14" t="s">
        <v>85</v>
      </c>
      <c r="N29" s="14" t="s">
        <v>142</v>
      </c>
      <c r="O29" s="14" t="s">
        <v>101</v>
      </c>
      <c r="P29" s="15" t="s">
        <v>78</v>
      </c>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2"/>
      <c r="NI29" s="2"/>
      <c r="NJ29" s="2"/>
      <c r="NK29" s="2"/>
      <c r="NL29" s="2"/>
      <c r="NM29" s="2"/>
      <c r="NN29" s="2"/>
      <c r="NO29" s="2"/>
      <c r="NP29" s="2"/>
      <c r="NQ29" s="2"/>
      <c r="NR29" s="2"/>
      <c r="NS29" s="2"/>
      <c r="NT29" s="2"/>
      <c r="NU29" s="2"/>
      <c r="NV29" s="2"/>
      <c r="NW29" s="2"/>
      <c r="NX29" s="2"/>
      <c r="NY29" s="2"/>
      <c r="NZ29" s="2"/>
      <c r="OA29" s="2"/>
      <c r="OB29" s="2"/>
      <c r="OC29" s="2"/>
      <c r="OD29" s="2"/>
      <c r="OE29" s="2"/>
      <c r="OF29" s="2"/>
      <c r="OG29" s="2"/>
      <c r="OH29" s="2"/>
      <c r="OI29" s="2"/>
      <c r="OJ29" s="2"/>
      <c r="OK29" s="2"/>
      <c r="OL29" s="2"/>
      <c r="OM29" s="2"/>
      <c r="ON29" s="2"/>
      <c r="OO29" s="2"/>
      <c r="OP29" s="2"/>
      <c r="OQ29" s="2"/>
      <c r="OR29" s="2"/>
      <c r="OS29" s="2"/>
      <c r="OT29" s="2"/>
      <c r="OU29" s="2"/>
      <c r="OV29" s="2"/>
      <c r="OW29" s="2"/>
      <c r="OX29" s="2"/>
      <c r="OY29" s="2"/>
      <c r="OZ29" s="2"/>
      <c r="PA29" s="2"/>
      <c r="PB29" s="2"/>
      <c r="PC29" s="2"/>
      <c r="PD29" s="2"/>
      <c r="PE29" s="2"/>
      <c r="PF29" s="2"/>
      <c r="PG29" s="2"/>
      <c r="PH29" s="2"/>
      <c r="PI29" s="2"/>
      <c r="PJ29" s="2"/>
      <c r="PK29" s="2"/>
      <c r="PL29" s="2"/>
      <c r="PM29" s="2"/>
      <c r="PN29" s="2"/>
      <c r="PO29" s="2"/>
      <c r="PP29" s="2"/>
      <c r="PQ29" s="2"/>
      <c r="PR29" s="2"/>
    </row>
    <row r="30" spans="1:434" s="6" customFormat="1" ht="174" customHeight="1" x14ac:dyDescent="0.3">
      <c r="A30" s="10">
        <v>27</v>
      </c>
      <c r="B30" s="11" t="s">
        <v>9</v>
      </c>
      <c r="C30" s="11" t="s">
        <v>56</v>
      </c>
      <c r="D30" s="11" t="s">
        <v>29</v>
      </c>
      <c r="E30" s="11" t="s">
        <v>104</v>
      </c>
      <c r="F30" s="11" t="s">
        <v>46</v>
      </c>
      <c r="G30" s="12">
        <f>38433503.55+23529411.78</f>
        <v>61962915.329999998</v>
      </c>
      <c r="H30" s="14" t="s">
        <v>60</v>
      </c>
      <c r="I30" s="14" t="s">
        <v>82</v>
      </c>
      <c r="J30" s="14" t="s">
        <v>137</v>
      </c>
      <c r="K30" s="14" t="s">
        <v>84</v>
      </c>
      <c r="L30" s="14" t="s">
        <v>137</v>
      </c>
      <c r="M30" s="14" t="s">
        <v>85</v>
      </c>
      <c r="N30" s="14" t="s">
        <v>142</v>
      </c>
      <c r="O30" s="14" t="s">
        <v>101</v>
      </c>
      <c r="P30" s="15" t="s">
        <v>78</v>
      </c>
      <c r="Q30" s="21"/>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2"/>
      <c r="NI30" s="2"/>
      <c r="NJ30" s="2"/>
      <c r="NK30" s="2"/>
      <c r="NL30" s="2"/>
      <c r="NM30" s="2"/>
      <c r="NN30" s="2"/>
      <c r="NO30" s="2"/>
      <c r="NP30" s="2"/>
      <c r="NQ30" s="2"/>
      <c r="NR30" s="2"/>
      <c r="NS30" s="2"/>
      <c r="NT30" s="2"/>
      <c r="NU30" s="2"/>
      <c r="NV30" s="2"/>
      <c r="NW30" s="2"/>
      <c r="NX30" s="2"/>
      <c r="NY30" s="2"/>
      <c r="NZ30" s="2"/>
      <c r="OA30" s="2"/>
      <c r="OB30" s="2"/>
      <c r="OC30" s="2"/>
      <c r="OD30" s="2"/>
      <c r="OE30" s="2"/>
      <c r="OF30" s="2"/>
      <c r="OG30" s="2"/>
      <c r="OH30" s="2"/>
      <c r="OI30" s="2"/>
      <c r="OJ30" s="2"/>
      <c r="OK30" s="2"/>
      <c r="OL30" s="2"/>
      <c r="OM30" s="2"/>
      <c r="ON30" s="2"/>
      <c r="OO30" s="2"/>
      <c r="OP30" s="2"/>
      <c r="OQ30" s="2"/>
      <c r="OR30" s="2"/>
      <c r="OS30" s="2"/>
      <c r="OT30" s="2"/>
      <c r="OU30" s="2"/>
      <c r="OV30" s="2"/>
      <c r="OW30" s="2"/>
      <c r="OX30" s="2"/>
      <c r="OY30" s="2"/>
      <c r="OZ30" s="2"/>
      <c r="PA30" s="2"/>
      <c r="PB30" s="2"/>
      <c r="PC30" s="2"/>
      <c r="PD30" s="2"/>
      <c r="PE30" s="2"/>
      <c r="PF30" s="2"/>
      <c r="PG30" s="2"/>
      <c r="PH30" s="2"/>
      <c r="PI30" s="2"/>
      <c r="PJ30" s="2"/>
      <c r="PK30" s="2"/>
      <c r="PL30" s="2"/>
      <c r="PM30" s="2"/>
      <c r="PN30" s="2"/>
      <c r="PO30" s="2"/>
      <c r="PP30" s="2"/>
      <c r="PQ30" s="2"/>
      <c r="PR30" s="2"/>
    </row>
    <row r="31" spans="1:434" s="1" customFormat="1" ht="174" customHeight="1" thickBot="1" x14ac:dyDescent="0.35">
      <c r="A31" s="16">
        <v>28</v>
      </c>
      <c r="B31" s="17" t="s">
        <v>9</v>
      </c>
      <c r="C31" s="17" t="s">
        <v>25</v>
      </c>
      <c r="D31" s="17" t="s">
        <v>30</v>
      </c>
      <c r="E31" s="17" t="s">
        <v>105</v>
      </c>
      <c r="F31" s="17" t="s">
        <v>64</v>
      </c>
      <c r="G31" s="18">
        <f>70588235.48+70588235.48</f>
        <v>141176470.96000001</v>
      </c>
      <c r="H31" s="19" t="s">
        <v>60</v>
      </c>
      <c r="I31" s="19" t="s">
        <v>82</v>
      </c>
      <c r="J31" s="19" t="s">
        <v>137</v>
      </c>
      <c r="K31" s="19" t="s">
        <v>84</v>
      </c>
      <c r="L31" s="19" t="s">
        <v>137</v>
      </c>
      <c r="M31" s="19" t="s">
        <v>85</v>
      </c>
      <c r="N31" s="19" t="s">
        <v>142</v>
      </c>
      <c r="O31" s="19" t="s">
        <v>101</v>
      </c>
      <c r="P31" s="20" t="s">
        <v>78</v>
      </c>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row>
    <row r="32" spans="1:434" ht="174" customHeight="1" x14ac:dyDescent="0.3">
      <c r="C32" s="22" t="s">
        <v>116</v>
      </c>
      <c r="G32" s="8"/>
    </row>
    <row r="33" spans="3:7" ht="174" customHeight="1" x14ac:dyDescent="0.3">
      <c r="C33" s="22" t="s">
        <v>117</v>
      </c>
      <c r="G33" s="7"/>
    </row>
    <row r="35" spans="3:7" ht="174" customHeight="1" x14ac:dyDescent="0.3">
      <c r="G35" s="7"/>
    </row>
    <row r="38" spans="3:7" ht="174" customHeight="1" x14ac:dyDescent="0.3">
      <c r="G38" s="7"/>
    </row>
    <row r="39" spans="3:7" ht="174" customHeight="1" x14ac:dyDescent="0.3">
      <c r="G39" s="2" t="e">
        <f>#REF!/4</f>
        <v>#REF!</v>
      </c>
    </row>
  </sheetData>
  <autoFilter ref="A3:P31" xr:uid="{00000000-0009-0000-0000-000000000000}">
    <sortState xmlns:xlrd2="http://schemas.microsoft.com/office/spreadsheetml/2017/richdata2" ref="A4:P31">
      <sortCondition ref="H4:H31"/>
      <sortCondition ref="O4:O31"/>
      <sortCondition ref="P4:P31"/>
    </sortState>
  </autoFilter>
  <mergeCells count="1">
    <mergeCell ref="A2:P2"/>
  </mergeCells>
  <phoneticPr fontId="1" type="noConversion"/>
  <printOptions horizontalCentered="1"/>
  <pageMargins left="0.23622047244094499" right="0.23622047244094499" top="0" bottom="0" header="0.31496062992126" footer="0.31496062992126"/>
  <pageSetup paperSize="9" scale="45" fitToHeight="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3"/>
  <sheetViews>
    <sheetView workbookViewId="0">
      <selection activeCell="C14" sqref="C14"/>
    </sheetView>
  </sheetViews>
  <sheetFormatPr defaultRowHeight="14.4" x14ac:dyDescent="0.3"/>
  <sheetData>
    <row r="2" spans="2:3" x14ac:dyDescent="0.3">
      <c r="B2" t="s">
        <v>88</v>
      </c>
      <c r="C2">
        <v>1</v>
      </c>
    </row>
    <row r="3" spans="2:3" x14ac:dyDescent="0.3">
      <c r="B3" t="s">
        <v>89</v>
      </c>
      <c r="C3">
        <v>2</v>
      </c>
    </row>
    <row r="4" spans="2:3" x14ac:dyDescent="0.3">
      <c r="B4" t="s">
        <v>90</v>
      </c>
      <c r="C4">
        <v>3</v>
      </c>
    </row>
    <row r="5" spans="2:3" x14ac:dyDescent="0.3">
      <c r="B5" t="s">
        <v>91</v>
      </c>
      <c r="C5">
        <v>4</v>
      </c>
    </row>
    <row r="6" spans="2:3" x14ac:dyDescent="0.3">
      <c r="B6" t="s">
        <v>92</v>
      </c>
      <c r="C6">
        <v>5</v>
      </c>
    </row>
    <row r="7" spans="2:3" x14ac:dyDescent="0.3">
      <c r="B7" t="s">
        <v>93</v>
      </c>
      <c r="C7">
        <v>6</v>
      </c>
    </row>
    <row r="8" spans="2:3" x14ac:dyDescent="0.3">
      <c r="B8" t="s">
        <v>94</v>
      </c>
      <c r="C8">
        <v>7</v>
      </c>
    </row>
    <row r="9" spans="2:3" x14ac:dyDescent="0.3">
      <c r="B9" t="s">
        <v>95</v>
      </c>
      <c r="C9">
        <v>8</v>
      </c>
    </row>
    <row r="10" spans="2:3" x14ac:dyDescent="0.3">
      <c r="B10" t="s">
        <v>96</v>
      </c>
      <c r="C10">
        <v>9</v>
      </c>
    </row>
    <row r="11" spans="2:3" x14ac:dyDescent="0.3">
      <c r="B11" t="s">
        <v>97</v>
      </c>
      <c r="C11">
        <v>10</v>
      </c>
    </row>
    <row r="12" spans="2:3" x14ac:dyDescent="0.3">
      <c r="B12" t="s">
        <v>98</v>
      </c>
      <c r="C12">
        <v>11</v>
      </c>
    </row>
    <row r="13" spans="2:3" x14ac:dyDescent="0.3">
      <c r="B13" t="s">
        <v>99</v>
      </c>
      <c r="C13">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Decembrie 2023</vt:lpstr>
      <vt:lpstr>Sheet1</vt:lpstr>
      <vt:lpstr>'Decembrie 2023'!Print_Area</vt:lpstr>
      <vt:lpstr>'Decembrie 2023'!Print_Titles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Nicoleta Topirceanu</dc:creator>
  <cp:lastModifiedBy>NICOLETA TOPIRCEANU</cp:lastModifiedBy>
  <cp:lastPrinted>2023-12-05T08:35:23Z</cp:lastPrinted>
  <dcterms:created xsi:type="dcterms:W3CDTF">2022-10-31T07:44:24Z</dcterms:created>
  <dcterms:modified xsi:type="dcterms:W3CDTF">2023-12-05T15:42:05Z</dcterms:modified>
</cp:coreProperties>
</file>