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D:\My Documents_V Rosca\CALENDAR FINAL\28 dec 2023\"/>
    </mc:Choice>
  </mc:AlternateContent>
  <xr:revisionPtr revIDLastSave="0" documentId="13_ncr:1_{7973CE9B-9D52-4FF4-8FCE-20DF9CA74692}" xr6:coauthVersionLast="47" xr6:coauthVersionMax="47" xr10:uidLastSave="{00000000-0000-0000-0000-000000000000}"/>
  <bookViews>
    <workbookView xWindow="-120" yWindow="-120" windowWidth="29040" windowHeight="15840" tabRatio="680" xr2:uid="{00000000-000D-0000-FFFF-FFFF00000000}"/>
  </bookViews>
  <sheets>
    <sheet name="Calendar lansari PoS actualizat" sheetId="70" r:id="rId1"/>
  </sheets>
  <definedNames>
    <definedName name="_xlnm._FilterDatabase" localSheetId="0" hidden="1">'Calendar lansari PoS actualizat'!$A$1:$D$1</definedName>
    <definedName name="_Hlk152846388" localSheetId="0">'Calendar lansari PoS actualizat'!$H$127</definedName>
    <definedName name="_xlnm.Print_Area" localSheetId="0">'Calendar lansari PoS actualizat'!$A$1:$AA$140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6" i="70" l="1"/>
  <c r="P39" i="70"/>
  <c r="P42" i="70"/>
  <c r="P45" i="70"/>
  <c r="P46" i="70"/>
  <c r="P49" i="70"/>
  <c r="P52" i="70"/>
  <c r="P55" i="70"/>
  <c r="P58" i="70"/>
  <c r="P61" i="70"/>
  <c r="P62" i="70"/>
  <c r="P63" i="70"/>
  <c r="P64" i="70"/>
  <c r="P65" i="70"/>
  <c r="P66" i="70"/>
  <c r="P67" i="70"/>
  <c r="P7" i="70"/>
  <c r="O123" i="70"/>
  <c r="P3" i="70" l="1"/>
  <c r="Q39" i="70" l="1"/>
  <c r="H88" i="70" l="1"/>
  <c r="P126" i="70" l="1"/>
  <c r="P109" i="70"/>
  <c r="P108" i="70"/>
  <c r="P107" i="70"/>
  <c r="P33" i="70"/>
  <c r="P136" i="70"/>
  <c r="P133" i="70"/>
  <c r="P131" i="70"/>
  <c r="P127" i="70"/>
  <c r="P125" i="70"/>
  <c r="P124" i="70"/>
  <c r="P98" i="70"/>
  <c r="P96" i="70"/>
  <c r="P92" i="70"/>
  <c r="P90" i="70"/>
  <c r="P87" i="70"/>
  <c r="P81" i="70"/>
  <c r="P138" i="70" l="1"/>
  <c r="P134" i="70"/>
  <c r="P132" i="70"/>
  <c r="P130" i="70"/>
  <c r="P104" i="70"/>
  <c r="P103" i="70"/>
  <c r="P102" i="70"/>
  <c r="P101" i="70"/>
  <c r="P100" i="70"/>
  <c r="P97" i="70"/>
  <c r="P95" i="70"/>
  <c r="P93" i="70"/>
  <c r="P91" i="70"/>
  <c r="P89" i="70"/>
  <c r="P86" i="70"/>
  <c r="P85" i="70"/>
  <c r="P84" i="70"/>
  <c r="P77" i="70"/>
  <c r="P74" i="70"/>
  <c r="P69" i="70"/>
  <c r="P26" i="70"/>
  <c r="P14" i="70"/>
  <c r="P8" i="70"/>
  <c r="O140" i="70" l="1"/>
  <c r="P140" i="7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tc={FE439430-484D-4B32-A2D4-FB2A4B46F4D9}</author>
    <author>tc={A917C529-342D-4FC1-A973-29C9B8A80EFE}</author>
  </authors>
  <commentList>
    <comment ref="O36" authorId="0" shapeId="0" xr:uid="{FE439430-484D-4B32-A2D4-FB2A4B46F4D9}">
      <text>
        <t>[Threaded comment]
Your version of Excel allows you to read this threaded comment; however, any edits to it will get removed if the file is opened in a newer version of Excel. Learn more: https://go.microsoft.com/fwlink/?linkid=870924
Comment:
    5 mil</t>
      </text>
    </comment>
    <comment ref="O84" authorId="1" shapeId="0" xr:uid="{A917C529-342D-4FC1-A973-29C9B8A80EFE}">
      <text>
        <t>[Threaded comment]
Your version of Excel allows you to read this threaded comment; however, any edits to it will get removed if the file is opened in a newer version of Excel. Learn more: https://go.microsoft.com/fwlink/?linkid=870924
Comment:
    5 mil</t>
      </text>
    </comment>
  </commentList>
</comments>
</file>

<file path=xl/sharedStrings.xml><?xml version="1.0" encoding="utf-8"?>
<sst xmlns="http://schemas.openxmlformats.org/spreadsheetml/2006/main" count="2931" uniqueCount="380">
  <si>
    <t>cancer col uterin</t>
  </si>
  <si>
    <t>cancer colorectal</t>
  </si>
  <si>
    <t>hepatite</t>
  </si>
  <si>
    <t>cancer pulmonar</t>
  </si>
  <si>
    <t>Diagnosticare sindroame metabolice congenitale</t>
  </si>
  <si>
    <t>FSE+</t>
  </si>
  <si>
    <t>OP 4</t>
  </si>
  <si>
    <t>FEDR</t>
  </si>
  <si>
    <t>servicii medicale</t>
  </si>
  <si>
    <t>k</t>
  </si>
  <si>
    <t>v</t>
  </si>
  <si>
    <t>Prioritate</t>
  </si>
  <si>
    <t>unități mobile</t>
  </si>
  <si>
    <t>testare genetică</t>
  </si>
  <si>
    <t>cancer mamar</t>
  </si>
  <si>
    <t>V</t>
  </si>
  <si>
    <t>proiecte cu acoperire națională</t>
  </si>
  <si>
    <t>screening populational</t>
  </si>
  <si>
    <t>dezvoltarea capacității  programului</t>
  </si>
  <si>
    <t>tuberculoza</t>
  </si>
  <si>
    <t>3. Programe de diagnosticare precoce și tratament</t>
  </si>
  <si>
    <t>masuri pentru dezvoltarea capacității personalului</t>
  </si>
  <si>
    <t>cancer prostata</t>
  </si>
  <si>
    <t>reabilitare/ extindere+ dotare</t>
  </si>
  <si>
    <t>sănătate mintală</t>
  </si>
  <si>
    <t>mai puțin dezvoltate</t>
  </si>
  <si>
    <t>mai dezvoltate</t>
  </si>
  <si>
    <t xml:space="preserve">diagnosticare precoce și/ sau tratament antenatal/ neonatal/ postnatal </t>
  </si>
  <si>
    <t>Screening/ prevenție și tratament pentru retinopatia de prematuritate</t>
  </si>
  <si>
    <t>Screening/ prevenție și tratament pentru hipoacuzia neurosenzorială</t>
  </si>
  <si>
    <t>Diagnosticare neonatală pentru displazie congenitală</t>
  </si>
  <si>
    <t>Screening/ prevenție și tratament pentru malformații congenitale cardiace</t>
  </si>
  <si>
    <t>Operatiune asistența medicală primară/ comunitară</t>
  </si>
  <si>
    <t xml:space="preserve">Program National de Vaccinare
</t>
  </si>
  <si>
    <t>Operațiune 
medicină școlară, inclusiv a celei stomatologice</t>
  </si>
  <si>
    <t>screeningul factorilor de risc comuni ai bolilor cronice</t>
  </si>
  <si>
    <t>Operațiune asistență medicală ambulatorie</t>
  </si>
  <si>
    <t xml:space="preserve">A. Implementarea de măsuri de îmbunătățire a Programului Național de Vaccinare (PNV), </t>
  </si>
  <si>
    <t>acțiuni de formare/ actualizare de competențe ale personalului și prin campanii și intervenții de informare/ conștientizare a populației din grupuri vulnerabile</t>
  </si>
  <si>
    <t>B. Îmbunătățirea accesibilității, a eficacității asistenței medicale primare și integrarea cu serviciile de oferite în ambulatoriu și asigurarea continuității serviciilor medicale</t>
  </si>
  <si>
    <t>c. creșterea capacitării de furnizare de servicii preventive în asistența medicală primară și comunitară  prin finanțarea costurilor operat din centrele comunitare integrate din PNRR</t>
  </si>
  <si>
    <t xml:space="preserve">E. Implementarea de programe de sănătatea reproducerii pentru a crește accesibilitatea la aceste servicii a persoanelor vulnerabile </t>
  </si>
  <si>
    <t xml:space="preserve">F. Creșterea capacității de recuperare a copiilor/ tinerilor cu probleme de sănătate mintală (0-18 ani) </t>
  </si>
  <si>
    <t>a. formarea personalului implicat în tratarea copiilor/ tinerilor cu probleme de sănătate mintală, inclusiv programe de formare destinate părinților sau altor aparținători</t>
  </si>
  <si>
    <t>b. creșterea capacității de furnizare de servicii recuperare, cu accent particular pe centrele publice de sănătate mintală care vor fi susținute din POS FEDR prin finanțarea costurilor operaționale ale serviciilor (ex. salarii, costurile operaționale ale structurilor care furnizează serviciile, etc)</t>
  </si>
  <si>
    <t>G. Îmbunătățirea accesibilității și eficacității rețelei de medicină școlară, inclusiv a celei de sănătate orală, ca parte a asistenței medicale primare adresate copiilor şi tinerilor care urmează o formă de învățământ, atât din mediul urban, cât şi din mediul rural</t>
  </si>
  <si>
    <t xml:space="preserve">c. creșterea capacității de furnizare de servicii preventive de medicină școlară si/sau de sănătate orală care să vizeze copii/ tineri care urmează o formă de învățământ prin finanțarea costurilor operaționale ale serviciilor </t>
  </si>
  <si>
    <t>D. Îmbunătățirea accesibilității și eficacității serviciilor oferite în regim ambulatoriu</t>
  </si>
  <si>
    <t>Programe de urmărire, îngrijire a sarcinii și diagnosticare destinate gravidei și copilului</t>
  </si>
  <si>
    <t xml:space="preserve">c. creșterea capacității de a furniza servicii de sănătatea reproducerii, cu accent particular pe cabinetele de planificare familială reabilitate și dotate prin PNRR </t>
  </si>
  <si>
    <t>Operatiune</t>
  </si>
  <si>
    <t xml:space="preserve">B. Investiții infrastructura publică a sistemului național de transfuzii, inclusiv a infrastructurii de testare a sângelui și/sau de colectare, procesare, fracționare și stocare a plasmei
</t>
  </si>
  <si>
    <t>C. Investiții infrastructura publică a unităților sanitare - serviciilor esențiale pentru afecțiuni complexe: dezvoltarea structurilor integrate de preluare și îngrijire a pacientului critic, prin asigurarea infrastructurii unităților dedicate de îngrijire</t>
  </si>
  <si>
    <t>Măsuri dezvoltare capacitate personal care tratează pacient critic, inclusiv structuri suport ( ex. ATI/ UPU/ mari arsi/ blocuri operatorii etc)</t>
  </si>
  <si>
    <t>D. Investiții în infrastructura publică a unităților certificate ca centre de expertiză în boli rare și a unităților sanitare care furnizează servicii medicale pentru pacienții cu boli rare și genetice în colaborare cu centrele de expertiză în boli rare și cu centrele de genetică medicală</t>
  </si>
  <si>
    <t>E.	Intervenții de creștere a e-health si digital literacy
- acțiunile sunt complementare cu măsurile prevăzute în POS – prioritatea 6</t>
  </si>
  <si>
    <t>g</t>
  </si>
  <si>
    <t>a) spitale regionale de urgenta: Iasi, Craiova, Cluj-Napoca</t>
  </si>
  <si>
    <t>OP 1</t>
  </si>
  <si>
    <t>i</t>
  </si>
  <si>
    <t>Observatorul national de date</t>
  </si>
  <si>
    <t>Dezvoltarea integrată a unor soluții de e-sănătate</t>
  </si>
  <si>
    <t>SIGMA</t>
  </si>
  <si>
    <t>Consolidarea capacității în domeniul tratării cancerului</t>
  </si>
  <si>
    <t>Banci de celule si  tesuturi</t>
  </si>
  <si>
    <t>ALOCARE TOTALA</t>
  </si>
  <si>
    <t>Contribuția Uniunii
TOTAL</t>
  </si>
  <si>
    <t>TULCEA</t>
  </si>
  <si>
    <t>FAZATE</t>
  </si>
  <si>
    <t>POIM FLUIDE</t>
  </si>
  <si>
    <t>a)  Investiții în infrastructura cabinetelor medicilor de familie</t>
  </si>
  <si>
    <t>dotare/ modernizare/ reabilitare</t>
  </si>
  <si>
    <t>dotare</t>
  </si>
  <si>
    <t xml:space="preserve">b)  Investiții în infrastructura structurilor implicate în derularea Programul Național de Vaccinare </t>
  </si>
  <si>
    <t>b)  Investiții în infrastructura structurilor implicate în derularea Programul Național de Vaccinare</t>
  </si>
  <si>
    <t>UPU POR</t>
  </si>
  <si>
    <t>dezvoltarea capacității  programului+servicii medicale</t>
  </si>
  <si>
    <t xml:space="preserve">OP 4 </t>
  </si>
  <si>
    <t>POIM modulare</t>
  </si>
  <si>
    <t xml:space="preserve">Servicii de asistență medicală școlară, inclusiv servicii de asistență stomatologică </t>
  </si>
  <si>
    <t>Asistență medicală ambulatorie</t>
  </si>
  <si>
    <t>dotare/ extindere/ modernizare/ reabilitare/construcție nouă</t>
  </si>
  <si>
    <t>dotare/ extindere/ modernizare/ reabilitare/construcție nouă, inclusiv dotare cabinete de asistență medicală stomatologică</t>
  </si>
  <si>
    <t>dotare cu unități mobile</t>
  </si>
  <si>
    <t>dotări</t>
  </si>
  <si>
    <t>dotare/ extindere/ modernizare/ reabilitare</t>
  </si>
  <si>
    <t>dotare/ extindere/ modernizare/ reabilitare/ construire</t>
  </si>
  <si>
    <t xml:space="preserve"> OIS Combaterea cancerului</t>
  </si>
  <si>
    <t>OIS Combaterea cancerului</t>
  </si>
  <si>
    <t>OIS Sănătatea mamei și nou-născutului/ copilului pentru grupuri vulnerabile</t>
  </si>
  <si>
    <t xml:space="preserve"> OIS Creșterea accesului și eficacității serviciilor de îngrijire medicală a pacientului critic</t>
  </si>
  <si>
    <t xml:space="preserve">OIS Dezvoltarea capacității de cercetare în domeniul tratament cancer </t>
  </si>
  <si>
    <t xml:space="preserve">OIS Realizarea unei infrastructuri de excelență în domeniul genomică </t>
  </si>
  <si>
    <t xml:space="preserve">OIS Consolidarea capacității în domeniul transplant </t>
  </si>
  <si>
    <t>NA</t>
  </si>
  <si>
    <t>UPU Tulcea POR</t>
  </si>
  <si>
    <t>A. Oncologie</t>
  </si>
  <si>
    <t>B. Transplant</t>
  </si>
  <si>
    <t>modernizare/ reabilitare/ extindere/ construcție/ dotare</t>
  </si>
  <si>
    <t>b) Investiții în infrastructura publică a institutelor oncologice</t>
  </si>
  <si>
    <t>extindere/ reabilitare/modernizare/dotare, inclusiv laboratoare de anatomie patologică
IOCN/ IRO</t>
  </si>
  <si>
    <t>extindere/ reabilitare/modernizare/dotare</t>
  </si>
  <si>
    <t>d) Investiții în infrastructura publică a laboratoarelor de genetică și de anatomie patologică pentru diagnosticul cancerului în vederea tratamentului personalizat în funcție de profilul tumoral identificat</t>
  </si>
  <si>
    <t>e) Investiții în infrastructuri spitalicești noi cu impact teritorial major - Institutul Oncologic Trestioreanu București</t>
  </si>
  <si>
    <t xml:space="preserve">B2) Investiții în infrastructuri spitalicești publice noi cu impact teritorial major – unitate sanitară publică care realizează intervenții multidisciplinare și care este acreditată pentru mai multe activități în domeniul transplantului – transplant multi organ, transplant organ/ organe, transplant medular, inclusiv terapii celulare (ex. construcție/ dotare, inclusiv laboratoare) IC Fundeni </t>
  </si>
  <si>
    <t>construcție/ dotare, inclusiv laboratoare</t>
  </si>
  <si>
    <t>B1) Laboratoare HLA</t>
  </si>
  <si>
    <t>B1) Investiții în infrastructura publică a unităților sanitare acreditate pentru activități în domeniul transplantului - dotarea cu sisteme de purificare a sângelui – ECMO a centrelor acreditate pentru prelevare organe</t>
  </si>
  <si>
    <t xml:space="preserve">B1) Investiții în infrastructura publică a băncilor multițesut și celule 
puncte de lucru – stocare </t>
  </si>
  <si>
    <r>
      <t>B1) Investiții în infrastructura publică a băncilor multițesut (</t>
    </r>
    <r>
      <rPr>
        <i/>
        <sz val="11"/>
        <rFont val="Calibri"/>
        <family val="2"/>
        <scheme val="minor"/>
      </rPr>
      <t>ex. piele/ țesut osos/ grefe vasculare și valve cardiace/ cornee/ stocarea țesuturilor/ membrană amniotică</t>
    </r>
    <r>
      <rPr>
        <sz val="11"/>
        <rFont val="Calibri"/>
        <family val="2"/>
        <scheme val="minor"/>
      </rPr>
      <t xml:space="preserve"> etc.) și celule </t>
    </r>
  </si>
  <si>
    <t>extindere/ construcție/dotare</t>
  </si>
  <si>
    <t>B1) Investiții în infrastructura publică a unităților care coordonează activitatea de transplant
Agenția Națională de Transplant</t>
  </si>
  <si>
    <t>a) Investiții în infrastructura publică a unităților sanitare unde se realizează depistarea precoce, diagnosticarea, tratarea pacienților oncologici 
Centrul de excelență în protonoterapie</t>
  </si>
  <si>
    <t>A. Creșterea eficacității și rezilienței sistemelor de sănătate în domeniul transplantului</t>
  </si>
  <si>
    <t>Unitati sanitare acreditate din domeniul transplant</t>
  </si>
  <si>
    <t xml:space="preserve">construcție/ modernizare/ reabilitare/ extindere/ construcție/ dotare
</t>
  </si>
  <si>
    <t>dotare/ modernizare/ reabilitare/ extindere/ construcție</t>
  </si>
  <si>
    <t>instrumente de lucru/ mecanisme; formarea/ actualizarea competentelor practicienilor implicați</t>
  </si>
  <si>
    <t>Consolidarea capacității de coordonare în domeniul transplantului
Agenția Națională de Transplant</t>
  </si>
  <si>
    <t xml:space="preserve">extindere/ modernizare/ reabilitare/dotare
</t>
  </si>
  <si>
    <t>extindere/ modernizare/ reabilitare/dotare</t>
  </si>
  <si>
    <t>construire/ extindere/ modernizare/ reabilitare/ dotare</t>
  </si>
  <si>
    <t>Investiții în unități sanitare care tratează: pacient critic cu patologie vasculară cerebrală acută</t>
  </si>
  <si>
    <t xml:space="preserve">
extindere/ modernizare/ reabilitare/ dotare</t>
  </si>
  <si>
    <t xml:space="preserve">Investiții în centrele de transfuzii desemnate coordonator regional </t>
  </si>
  <si>
    <t>A. Investiții infrastructura publică a structurilor sanitare care au atribuții în prevenirea, controlul, diagnosticul și supravegherea bolilor transmisibile, în controlul și supravegherea infecțiilor asociate actului medical și a celor implicate în sănătatea publică</t>
  </si>
  <si>
    <t xml:space="preserve">A. Investiții infrastructura publică a structurilor sanitare care au atribuții în prevenirea, controlul, diagnosticul și supravegherea bolilor transmisibile, în controlul și supravegherea infecțiilor asociate actului medical și a celor implicate în sănătatea publică </t>
  </si>
  <si>
    <t>Intervențiile dedicate pacient critic  - politraumă</t>
  </si>
  <si>
    <t xml:space="preserve">Intervențiile dedicate pacient critic - unități sanitare care tratează pacienți cardiaci critici 
</t>
  </si>
  <si>
    <t>Intervențiile dedicate pacient critic -  mari arși</t>
  </si>
  <si>
    <t xml:space="preserve"> dotare </t>
  </si>
  <si>
    <t xml:space="preserve">Investiții în infrastructura publică a centrelor de expertiză pentru boli rare/  centrelor regionale de genetică
</t>
  </si>
  <si>
    <t>extindere/ modernizare/ reabilitare/ construire/ dotare</t>
  </si>
  <si>
    <t>a1: Creșterea rezilienței și eficacității serviciilor de sănătate publică pentru supravegherea bolilor transmisibile
DSP/INSP, inclusiv centrele de sănătate publică regionale, INCD Cantacuzino, unități sanitare publice etc)</t>
  </si>
  <si>
    <t xml:space="preserve">instrumente de lucru (ex. ghiduri, definiții de caz/ procedurilor/ protocoalelor etc.); furnizarea de programe de formare/ actualizare de competențe a personalului implicat </t>
  </si>
  <si>
    <t>a2. Implementarea de măsuri destinate controlului infecțiilor, inclusiv cele asociate actului medical (IAAM), cu accent pe secțiile cu risc de incidență crescută: ex. ATI, UPU, ORL, oftalmologie, chirurgie, gastroenterologie etc</t>
  </si>
  <si>
    <t>a3. Creșterea eficacității managementului deșeurilor în unitățile medicale, inclusiv a celor medicale</t>
  </si>
  <si>
    <t xml:space="preserve">dezvoltarea de instrumente de lucru (ex. ghiduri/ proceduri operaționale/ peer to peer review, elaborare plan de optimizare a gestionării deșeurilor la nivelul unității medicale, monitorizare etc) și furnizarea de programe de formare/ actualizare de competențe a personalului implicat, dar și prin măsuri de sensibilizare și conștientizare </t>
  </si>
  <si>
    <t xml:space="preserve">dezvoltarea de instrumente de lucru (ex. îmbunătățirea cadrului normativ, proceduri, reorganizarea și optimizarea SNT; dezvoltare mecanism de colectare de plasmă prin reformarea sistemului de transfuzie sanguină, acreditarea centrelor de transfuzie sanguină, astfel încât să îndeplinească standardele UE în materie de colectare, stocare, manipulare, fractionare plasmă etc, inițierea procesului de autorizare a instituțiilor din sistemul transfuzional conform cerințelor comunitare etc); furnizarea de programe de actualizare de competențe a personalului implicat care va lucra inclusiv în cadrul infrastructurii reabilitate, inclusiv prin transfer de expertiză și bune practici </t>
  </si>
  <si>
    <t xml:space="preserve">C. Măsuri destinate creșterii accesului și eficacității serviciilor de îngrijire medicală dedicate pacientului critic, inclusiv a structurilor suport (ex. ambulanța/ SMURD; UPU; ATI etc) </t>
  </si>
  <si>
    <t>instrumente de lucru,  mecanisme care să asigure abordarea integrată între structurile implicate; acțiuni de formare/ actualizare de competențe ale personalului implicat în diagnosticul și tratamentul pacientului critic cu patologie vasculară cerebrală acută</t>
  </si>
  <si>
    <t xml:space="preserve">Reziliența sistemului național de transfuzii, inclusiv a infrastructurii de testare a sângelui și/sau de colectare, procesare, fracționare și stocare a plasmei
</t>
  </si>
  <si>
    <t>Unități sanitare care tratează pacient critic cu patologie vasculară cerebrală acută</t>
  </si>
  <si>
    <t>Unități sanitare care tratează pacient critic - politraumă</t>
  </si>
  <si>
    <t xml:space="preserve">Unități sanitare care tratează pacient critic - pacient cardiac în stare critică (USTACC)
</t>
  </si>
  <si>
    <t xml:space="preserve">Unități sanitare care tratează pacienți critici (ex.pacientului cardiac în stare critică, politraumă, etc)
</t>
  </si>
  <si>
    <t xml:space="preserve">D. Creșterea accesibilității și rezilienței capacității de îngrijire medicală a pacienților cu boli rare, </t>
  </si>
  <si>
    <t>Îngrijirea medicală a pacienților cu boli rare</t>
  </si>
  <si>
    <t xml:space="preserve">instrumente de lucru și mecanisme (ex. ghiduri, definiții de caz/ proceduri/ protocoale/ certificare servicii, crearea de parteneriate/ rețele de centre de expertiză/ centre regionale de genetică/ centru de referință, etc.); furnizarea de programe de formare/ actualizare de competențe ale personalului implicat, inclusiv prin furnizare servicii de informare, consiliere a pacienților din grupurile vulnerabile identificați cu boli rare/ genetice </t>
  </si>
  <si>
    <t>consultări, promovare legislație, formare continuă profesioniști, dobândirea de cunoștințe noi în materie de e-health, dezvoltarea de mecanisme de asigurare a calității datelor, creșterea capacității de utilizare a datelor pentru definirea politicilor de sănătate și pentru comunicarea publică</t>
  </si>
  <si>
    <t>Intervenții de creștere a e-health si digital literacy
- acțiunile sunt complementare cu măsurile prevăzute în POS – prioritatea 6</t>
  </si>
  <si>
    <t>A. Dezvoltarea de programe/ module specifice și transversale de la nivelul universităților de medicină</t>
  </si>
  <si>
    <t xml:space="preserve">B. Dezvoltarea de programe de formare medicală continuă </t>
  </si>
  <si>
    <t xml:space="preserve">C. Dezvoltarea competențelor personalului implicat în implementarea intervențiilor strategice din domeniul cercetării susținute din PS: genomică, vaccinuri, tratament cancer </t>
  </si>
  <si>
    <t>formarea postuniversitară de specialitate în conformitate cu specialitățile asumate de MS în nomenclarorul de specialități și acord cu modelele europene</t>
  </si>
  <si>
    <t>programe de formare medicală continuă</t>
  </si>
  <si>
    <t>Dezvoltarea de programe/ module specifice și transersale de la nivelul universităților de medicină, care să permită specializarea în acord cu practicile actuale, precum și măsuri de perfecționare postuniversitară sau reconversia profesională</t>
  </si>
  <si>
    <t xml:space="preserve">Dezvoltarea competențelor personalului implicat în implementarea intervențiilor strategice din domeniul cercetării susținute din PS: genomică, vaccinuri, tratament cancer </t>
  </si>
  <si>
    <t>programe de formare (ex. schimburi de experiență, programe de master, PhD etc.)</t>
  </si>
  <si>
    <t>Asistență medicală primară/ comunitară</t>
  </si>
  <si>
    <t>Servicii de îngrijiri paliative și spitalizări prelungite pentru boli cronice</t>
  </si>
  <si>
    <r>
      <rPr>
        <b/>
        <sz val="11"/>
        <rFont val="Calibri"/>
        <family val="2"/>
        <scheme val="minor"/>
      </rPr>
      <t xml:space="preserve"> Investiții în infrastructura cabinetelor medicale, inclusiv cabinetelor medicale stomatologice organizate în unități de învățământ</t>
    </r>
    <r>
      <rPr>
        <sz val="11"/>
        <rFont val="Calibri"/>
        <family val="2"/>
        <scheme val="minor"/>
      </rPr>
      <t xml:space="preserve">, dotarea cu unități mobile pentru asigurarea accesului copiilor și tinerilor care urmează o formă de învățământ la servicii de calitate)
</t>
    </r>
  </si>
  <si>
    <r>
      <rPr>
        <b/>
        <sz val="11"/>
        <rFont val="Calibri"/>
        <family val="2"/>
        <scheme val="minor"/>
      </rPr>
      <t>Investiții în infrastructura cabinetelor medicale, inclusiv cabinetelor medicale stomatologice organizate în unități de învățământ</t>
    </r>
    <r>
      <rPr>
        <sz val="11"/>
        <rFont val="Calibri"/>
        <family val="2"/>
        <scheme val="minor"/>
      </rPr>
      <t xml:space="preserve">, dotarea cu unități mobile pentru asigurarea accesului copiilor și tinerilor care urmează o formă de învățământ la servicii de calitate)
</t>
    </r>
  </si>
  <si>
    <r>
      <rPr>
        <b/>
        <sz val="11"/>
        <rFont val="Calibri"/>
        <family val="2"/>
        <scheme val="minor"/>
      </rPr>
      <t>Investiții în infrastructura cabinetelor medicale, inclusiv cabinetelor medicale stomatologice organizate în unități de învățămân</t>
    </r>
    <r>
      <rPr>
        <sz val="11"/>
        <rFont val="Calibri"/>
        <family val="2"/>
        <scheme val="minor"/>
      </rPr>
      <t xml:space="preserve">t, dotarea cu unități mobile pentru asigurarea accesului copiilor și tinerilor care urmează o formă de învățământ la servicii de calitate)
</t>
    </r>
  </si>
  <si>
    <t>Investiții în infrastructura ambulatoriilor</t>
  </si>
  <si>
    <r>
      <rPr>
        <b/>
        <sz val="11"/>
        <rFont val="Calibri"/>
        <family val="2"/>
        <scheme val="minor"/>
      </rPr>
      <t xml:space="preserve">Investiții în infrastructura dispensarelor TB </t>
    </r>
    <r>
      <rPr>
        <sz val="11"/>
        <rFont val="Calibri"/>
        <family val="2"/>
        <scheme val="minor"/>
      </rPr>
      <t xml:space="preserve">(care furnizează servicii destinate persoanelor suspecte/ confirmate cu tuberculoză) </t>
    </r>
  </si>
  <si>
    <t>dotare cabinete de asistență medicală stomatologică</t>
  </si>
  <si>
    <r>
      <t xml:space="preserve">Investiții în infrastructura structurilor sanitare/ altor structuri publice care desfășoară activități medicale de tip ambulatoriu/ acordă asistență medicală ambulatorie de </t>
    </r>
    <r>
      <rPr>
        <b/>
        <sz val="11"/>
        <rFont val="Calibri"/>
        <family val="2"/>
        <scheme val="minor"/>
      </rPr>
      <t>obstetrică ginecologie</t>
    </r>
    <r>
      <rPr>
        <sz val="11"/>
        <rFont val="Calibri"/>
        <family val="2"/>
        <scheme val="minor"/>
      </rPr>
      <t xml:space="preserve">
</t>
    </r>
  </si>
  <si>
    <t xml:space="preserve">Investiții în infrastructura centrelor de sănătate mintală  </t>
  </si>
  <si>
    <t>Investiții în infrastructura ambulatoriilor integrate spitalelor de psihiatrie</t>
  </si>
  <si>
    <t>Servicii de reabilitare/ recuperare și spitalizări prelungite pentru boli cronice</t>
  </si>
  <si>
    <r>
      <t xml:space="preserve">Investiții în infrastructura publică a unităților sanitare care furnizează </t>
    </r>
    <r>
      <rPr>
        <b/>
        <sz val="11"/>
        <rFont val="Calibri"/>
        <family val="2"/>
        <scheme val="minor"/>
      </rPr>
      <t>servicii de reabilitare/ recuperare</t>
    </r>
    <r>
      <rPr>
        <sz val="11"/>
        <rFont val="Calibri"/>
        <family val="2"/>
        <scheme val="minor"/>
      </rPr>
      <t>/ a unităților sanitare acuți în vederea transformării acestora în unităţi sanitare care furnizează  servicii de reabilitare/ recuperare</t>
    </r>
  </si>
  <si>
    <t xml:space="preserve">A. Îmbunătățirea accesibilității și a eficacității serviciilor de reabilitare/ recuperare </t>
  </si>
  <si>
    <t>instrumente de lucru; acțiuni de formare/ actualizare de competențe ale personalului implicat în furnizarea serviciilor de reabilitare/recuperare (ex. dezvoltare curriculum/ materiale de instruire; furnizare programe de instruire etc).</t>
  </si>
  <si>
    <t>finanțarea costurilor operaționale ale serviciilor (ex. salarii, costurile operaționale ale structurilor care furnizează serviciile, etc)</t>
  </si>
  <si>
    <t>Îmbunătățirea accesibilității și a eficacității serviciilor de reabilitare/ recuperare</t>
  </si>
  <si>
    <t>B. Îmbunătățirea accesibilității și a eficacității serviciilor de îngrijire paliativă și a îngrijirilor la domiciliu</t>
  </si>
  <si>
    <t>instrumente de lucru și mecanisme care să faciliteze creșterea accesibilității și eficacității serviciilor de îngrijire paliativă și de îngrijiri la domiciliu (ex. (ex. ghiduri/ proceduri/ protocoale de lucru/ colaborări interdisciplinare etc)/ formare/ actualizare de competențe ale personalului implicat în furnizarea de servicii de îngrijire paliativă</t>
  </si>
  <si>
    <t>Îmbunătățirea accesibilității și a eficacității serviciilor de îngrijire paliativă și a îngrijirilor la domiciliu</t>
  </si>
  <si>
    <t>finanțarea costurilor operaționale ale serviciilor (ex. salarii, costurile operaționale ale structurilor care furnizează serviciile, etc) cu accent pe centre de îngrijire paliativă nou create, localizate în principal în județele unde nu există niciun serviciu de paliație, și asigurarea funcționalității acestora până la preluarea sustenabilă și consolidată în sistemul național de îngrijiri</t>
  </si>
  <si>
    <t xml:space="preserve">C. Accesibilitate și eficacitate îmbunătățite pentru serviciile de spitalizare prelungită pentru bolile cronice </t>
  </si>
  <si>
    <t xml:space="preserve">Accesibilitate și eficacitate îmbunătățite pentru serviciile de spitalizare prelungită pentru bolile cronice </t>
  </si>
  <si>
    <t>instrumente de lucru și mecanisme care să faciliteze creșterea accesibilității și eficacității serviciilor de spitalizare prelungită pentru bolile cronice (ex. ghiduri/ proceduri/ protocoale/ definirea traseului pacientului în sistem; redefinirea politicilor de acces în funcție de severitatea afectării și de criterii de vulnerabilitate etc); formare/ actualizare de competențe ale personalului implicat în furnizarea serviciilor de spitalizare prelungită</t>
  </si>
  <si>
    <t>finanțarea costurilor operaționale ale serviciilor (ex. salarii, costurile operaționale ale structurilor care furnizează serviciile, etc) cu accent pe acele spitale unde acestea nu există sau sunt la un nivel suboptim și asigurarea funcționalității acestora până la preluarea sustenabilă și consolidată în sistemul național de îngrijiri</t>
  </si>
  <si>
    <t>Nr. crt.</t>
  </si>
  <si>
    <t>Program</t>
  </si>
  <si>
    <t xml:space="preserve">Minister finanțator </t>
  </si>
  <si>
    <t>Domeniu</t>
  </si>
  <si>
    <t>Ministerul Investițiilor și Proiectelor Europene</t>
  </si>
  <si>
    <t>Program Sănătate</t>
  </si>
  <si>
    <t>Sănătate</t>
  </si>
  <si>
    <t>Obiectivele apelului de finanțare</t>
  </si>
  <si>
    <t>Principalele activități finanțate</t>
  </si>
  <si>
    <t>Obiectiv de politică vizat</t>
  </si>
  <si>
    <t>Obiectiv specific vizat</t>
  </si>
  <si>
    <t>Sursă de finanțare (tip fond)</t>
  </si>
  <si>
    <t xml:space="preserve">Zona geografică vizată </t>
  </si>
  <si>
    <t>Operatiune de Importanță strategică (OIS)</t>
  </si>
  <si>
    <t xml:space="preserve">Tipul de solicitanți eligibili / Beneficiari eligibili </t>
  </si>
  <si>
    <t>Principalele tipuri de cheltuieli finanțate</t>
  </si>
  <si>
    <t xml:space="preserve">Stadiu apel </t>
  </si>
  <si>
    <t xml:space="preserve">Dată deschidere apel </t>
  </si>
  <si>
    <t xml:space="preserve">Dată închidere apel </t>
  </si>
  <si>
    <t>Data estimată de începere evaluare tehnică și financiară</t>
  </si>
  <si>
    <t>Data estimată de finalizare evaluare tehnică și financiară</t>
  </si>
  <si>
    <t>Data estimată de începere a perioadei de contractare</t>
  </si>
  <si>
    <t>Data estimată de finalizare a perioadei de contractare</t>
  </si>
  <si>
    <t>Data estimată de începere a perioadei de implementare a proiectelor</t>
  </si>
  <si>
    <t>Data estimată de finalizare a perioadei de implementare a proiectelor</t>
  </si>
  <si>
    <t>nelansat</t>
  </si>
  <si>
    <t>tipurile de cheltuieli pentru apel vor fi definite în ghidul solicitantului</t>
  </si>
  <si>
    <t>necompetitiv</t>
  </si>
  <si>
    <t xml:space="preserve">Institutul Oncologic Trestioreanu/ Ministerul Sănătății/ Parteneriat între Ministerul Sănătății și IOB Trestioreanu București </t>
  </si>
  <si>
    <r>
      <t xml:space="preserve"> Institut oncologic - unitate sanitară unde se realizează depistarea precoce, diagnosticarea, tratarea pacienților oncologici;
</t>
    </r>
    <r>
      <rPr>
        <i/>
        <sz val="11"/>
        <rFont val="Calibri"/>
        <family val="2"/>
        <scheme val="minor"/>
      </rPr>
      <t>Localizarea centrului de excelență în protonoterapie se va realiza într-unul din cele 3 institute oncologice și va fi decisă în baza unor criterii de selecție stabilite prin consultarea Ministerului Sănătății.</t>
    </r>
    <r>
      <rPr>
        <sz val="11"/>
        <rFont val="Calibri"/>
        <family val="2"/>
        <scheme val="minor"/>
      </rPr>
      <t xml:space="preserve">
 Parteneriat între Ministerul Sănătății și Institut oncologic - unitate sanitară unde se realizează depistarea precoce, diagnosticarea, tratarea pacienților oncologici.
</t>
    </r>
  </si>
  <si>
    <t>competitiv</t>
  </si>
  <si>
    <r>
      <t>Unități sanitare publice de interes național care diagnostichează și tratează cancere cu localizare specifică</t>
    </r>
    <r>
      <rPr>
        <i/>
        <sz val="11"/>
        <rFont val="Calibri"/>
        <family val="2"/>
        <scheme val="minor"/>
      </rPr>
      <t xml:space="preserve"> (ex. tumori cerebrale, hematooncologice etc.)</t>
    </r>
  </si>
  <si>
    <t xml:space="preserve">-Unități sanitare publice de interes regional care diagnostichează și tratează cancer;
-UAT judet/UAT municipii / UAT orase / UAT comune si/sau alte autoritati structuri ale Admin Publice Locale ( APL care au în subordine unități sanitare publice de interes regional care diagnostichează și tratează cancer);
-Alte autorități și instituții publice care au în subordine unități sanitare publice de interes regional care diagnostichează și tratează cancer;
-Parteneriate între instituții publice centrale, locale și unități sanitare publice de interes regional care diagnostichează și tratează cancer.
</t>
  </si>
  <si>
    <t xml:space="preserve">-Unități sanitare publice care diagnostichează și tratează cancer;
-UAT judet/UAT municipii / UAT orase / UAT comune si/sau alte autoritati structuri ale Admin Publice Locale ( care au în subordine unități sanitare publice de interes regional care diagnostichează și tratează cancer);
-Alte autorități și instituții publice care au în subordine unități sanitare publice de interes regional care diagnostichează și tratează cancer;
-Parteneriate între instituții publice centrale, locale și unități sanitare publice de interes regional care diagnostichează și tratează cancer.
</t>
  </si>
  <si>
    <t xml:space="preserve"> Ministerul Sănătății și alte instituții centrale cu rol în coordonarea activităților de asistență medicală în domeniul oncologie (ex. INSP);
 Unitate sanitară la nivelul căreia va funcționa centrul de excelență în protonoterapie;
 Institutele de oncologie și alte unități sanitare care se realizează tratamentul pacienților oncologici;
 Parteneriate între Ministerul Sănătății, alte instituții centrale și institute de oncologie/unități sanitare care tratează pacienți oncologici.
</t>
  </si>
  <si>
    <t>Structuri care coordonează activitatea de transplant (ANT și oficiile regionale) singure sau în parteneriat cu entități relevante/ Ministerul Sănătății</t>
  </si>
  <si>
    <t xml:space="preserve">Unități sanitare acreditate pentru activitate de tip bancă multițesut (ex. piele/ țesut osos/ grefe vasculare și valve cardiace/ cornee/ stocarea țesuturilor/ membrană amniotică etc.) și bancă de celule;
 Parteneriate între Ministerul Sănătății și unități sanitare acreditate pentru activitate de tip bancă multițesut și bancă de celule
</t>
  </si>
  <si>
    <t> Ministerul Sănătății/ ANT/ Parteneriat între MS/ ANT</t>
  </si>
  <si>
    <t xml:space="preserve"> Ministerul Sănătății/ ANT/ Parteneriat între MS/ ANT/
unități sanitare publice acreditate pentru activități în domeniul transplantului
</t>
  </si>
  <si>
    <t>Institutul Clinic Fundeni</t>
  </si>
  <si>
    <t xml:space="preserve"> Ministerul Sănătății, ANT, oficiile regionale de transplant, alte entități implicate în activități de coordonare a transplantului la nivel național și regional;
 Parteneriate între Ministerul Sănătății, ANT, oficiile regionale de transplant, alte entități implicate în activități de coordonare a transplantului la nivel național și regional;
</t>
  </si>
  <si>
    <t xml:space="preserve"> Ministerul Sănătății, ANT și unități sanitare acreditate pentru activitate de tip bancă multițesut (ex. piele/ țesut osos/ grefe vasculare și valve cardiace/ cornee/ stocarea țesuturilor/ membrană amniotică etc.) și bancă de celule;
 Parteneriate între Ministerul Sănătății, ANT și unități sanitare acreditate pentru activitate de tip bancă multițesut și bancă de celule
</t>
  </si>
  <si>
    <t xml:space="preserve"> Ministerul Sănătății, ANT, unități sanitare acreditate pentru prelevare organe, centre de transplant cu  laboratoare acreditate HLA (laborator de biologie moleculară pentru imunologia transplantului);
 Unități administrativ-teritoriale (UAT), definite conform OUG 57/2019 cu modificările şi completările ulterioare care au în subordine unități sanitare acreditate pentru prelevare organe și/sau centre de transplant cu  laboratoare acreditate HLA (laborator de biologie moleculară pentru imunologia transplantului);
 Alte autorități și instituții publice care au în subordine unități sanitare acreditate pentru prelevare organe și/sau centre de transplant cu  laboratoare acreditate HLA (laborator de biologie moleculară pentru imunologia transplantului);
 Parteneriate între instituții publice centrale, locale și unități sanitare acreditate pentru prelevare organe și/sau centre de transplant cu  laboratoare acreditate HLA (laborator de biologie moleculară pentru imunologia transplantului). 
</t>
  </si>
  <si>
    <t>trim 2/2024</t>
  </si>
  <si>
    <t>trim 3/2024</t>
  </si>
  <si>
    <t>trim 4/2024</t>
  </si>
  <si>
    <t>trim 1/2028</t>
  </si>
  <si>
    <t>trim 1/2025</t>
  </si>
  <si>
    <t>trim 2/2028</t>
  </si>
  <si>
    <t>trim 4/2028</t>
  </si>
  <si>
    <t>trim 3/2028</t>
  </si>
  <si>
    <t>trim 4/2029</t>
  </si>
  <si>
    <t>trim 4/2026</t>
  </si>
  <si>
    <t>trim 4/2027</t>
  </si>
  <si>
    <t>lansat</t>
  </si>
  <si>
    <t xml:space="preserve">Tip apel
</t>
  </si>
  <si>
    <t> INSP și centrele regionale de sănătate publică ale INSP
 INCD Medico-Militară „Cantacuzino</t>
  </si>
  <si>
    <t> INSP și centrele regionale de sănătate publică ale INSP</t>
  </si>
  <si>
    <t> UAT judet/UAT municipii / UAT orase / UAT comune si/sau alte autoritati structuri ale Admin Publice Locale;
 Ministerul Sănătății și instituțiile/unitățile sanitare aflate în subordinea sau în coordonarea acestora;
 Unități sanitare publice care au laboratoare de microbiologie;
 Parteneriate dintre autoritățile și instituțiile publice centrale și locale.</t>
  </si>
  <si>
    <t xml:space="preserve"> Ministerul Sănătății, instituții și unități sanitare cu atribuții în domeniul transfuziilor de sânge </t>
  </si>
  <si>
    <t xml:space="preserve">instituții și unități sanitare cu atribuții în domeniul transfuziilor de sânge </t>
  </si>
  <si>
    <t> UAT judet/UAT municipii / UAT orase / UAT comune si/sau alte autoritati structuri ale Admin Publice Locale (pentru unitățile sanitare din subordine care tratează pacienți critici -ex. cu patologie vasculară cerebrală acută, etc);
 Ministerul Sănătății și instituțiile/unitățile sanitare aflate în subordinea sau în coordonarea acestora care tratează pacienți critici (ex. cu patologie vasculară cerebrală acută, etc);
 Alte ministere cu rețea sanitară proprie, respectiv Academia Română;
 Parteneriate dintre autoritățile și instituțiile publice centrale și locale.</t>
  </si>
  <si>
    <t> UAT judet/UAT municipii / UAT orase / UAT comune si/sau alte autoritati structuri ale Admin Publice Locale (pentru unitățile sanitare din subordine care tratează care tratează pacienți critici -ex. politraumă, etc);
 Ministerul Sănătății și instituțiile/unitățile sanitare aflate în subordinea sau în coordonarea acestora care tratează pacienți critici (ex. politraumă, etc);
 Alte ministere cu rețea sanitară proprie, respectiv Academia Română;
 Parteneriate dintre autoritățile și instituțiile publice centrale și locale.</t>
  </si>
  <si>
    <t> UAT judet/UAT municipii / UAT orase / UAT comune si/sau alte autoritati structuri ale Admin Publice Locale (pentru unitățile sanitare din subordine care tratează pacienți critici - ex. USTACC etc);
 Ministerul Sănătății și instituțiile/unitățile sanitare aflate în subordinea sau în coordonarea acestora care tratează pacienți critici (ex. USTACC etc);
 Alte ministere cu rețea sanitară proprie, respectiv Academia Română;
 Parteneriate dintre autoritățile și instituțiile publice centrale și locale.</t>
  </si>
  <si>
    <t> UAT judet/UAT municipii / UAT orase / UAT comune si/sau alte autoritati structuri ale Admin Publice Locale (pentru unitățile sanitare din subordine care tratează pacienți critici -ex. mari arși etc);
 Ministerul Sănătății și instituțiile/unitățile sanitare aflate în subordinea sau în coordonarea acestora care tratează pacienți critici (ex. mari arși etc);
 Parteneriate dintre autoritățile și instituțiile publice centrale și locale.</t>
  </si>
  <si>
    <t> UAT judet/UAT municipii / UAT orase / UAT comune si/sau alte autoritati structuri ale Admin Publice Locale (pentru unitățile sanitare din subordine unde se realizează îngrijirea pacienților cu  boli rare - centre publice de expertiză pentru boli rare sau genetică medicală;
 Ministerul Sănătății și instituțiile/unitățile sanitare aflate în subordinea sau în coordonarea acestora unde se realizează îngrijirea pacienților cu  boli rare - centre publice de expertiză pentru boli rare sau genetică medicală;
 Parteneriate dintre autoritățile și instituțiile publice centrale și locale.</t>
  </si>
  <si>
    <t>trim 3/2027</t>
  </si>
  <si>
    <t xml:space="preserve"> Personalul din Administrația Publică Centrală (inclusiv servicii deconcentrate) și locală a sistemului public de sănătate
 Personalul din INSP și din centrele de sănătate publică regionale, personalul al INCD Medico-Militară „Cantacuzino”, DSP
 Personalul din unitățile sanitare publice care au laboratoare de microbiologie/cu atribuții în controlul infecțiilor/managementului deșeurilor 
</t>
  </si>
  <si>
    <t> unități sanitare publice/ structuri publice</t>
  </si>
  <si>
    <t>trim 3/2025</t>
  </si>
  <si>
    <t>trim 4/2025</t>
  </si>
  <si>
    <t xml:space="preserve"> Ministerul Sănătății, INHT/  Centrele de Transfuzie Sangvina 
 Parteneriate între Ministerul Sănătății, INHT/  Centrele de Transfuzie Sangvina </t>
  </si>
  <si>
    <t>	Unitate sanitară publică, cu activitate universitară, cu competențe în furnizarea de tratament acut al accidentului vascular cerebral (UAVCA) și care deține în structura internă:
o	unitate/ unități de terapie acută neurologică;
o	secție de neurochirurgie;
o	tehnici imagistice necesare (CT/CTA, RM/ Angio - RM, Doppler trans-cranian);</t>
  </si>
  <si>
    <t> Ministerul Sănătății
 UAT judet/UAT municipii / UAT orase / UAT comune si/sau alte autoritati structuri ale Admin Publice Locale
 Unități sanitare publice cu personalitate juridică
 Asociații profesionale 
 Universități publice  medicină și farmacie  singure sau în parteneriat</t>
  </si>
  <si>
    <t> Ministerul Sănătății
 UAT judet/UAT municipii / UAT orase / UAT comune si/sau alte autoritati structuri ale Admin Publice Locale
 Unități sanitare publice cu personalitate juridică care diagnostichează și tratează pacientul cardiac
 Asociații profesionale (de ex: Societatea Română de Cardiologie)
 Universități de Medicină și Farmacie singure sau în parteneriat</t>
  </si>
  <si>
    <t>trim 2/2025</t>
  </si>
  <si>
    <t> Ministerul Sănătății
 UAT judet/UAT municipii / UAT orase / UAT comune si/sau alte autoritati structuri ale Admin Publice Locale
 Unități sanitare publice cu personalitate juridică
 Universitățile publice  de Medicină și Farmacie singure sau în parteneriat
 Inspectoratul General pentru Situații de Urgență (SMURD)</t>
  </si>
  <si>
    <t> unități sanitare publice unde se realizează îngrijirea pacienților cu boli rare -   centre publice de expertiză pentru boli rare/ care sunt desemnate centre regionale de genetică medicală;
 Ministerul Sănătății/administrația publică centrală/UAT judet/UAT municipii / UAT orase / UAT comune si/sau alte autoritati structuri ale Admin Publice Locale;
 Unități sanitare publice;
 Asociații profesionale;
 Universități de medicină singure sau în parteneriat.</t>
  </si>
  <si>
    <t> structurilor sprijinite în domeniul măsurilor de digitalizare în cadrul Priorității 6: Ministerul Sănătății, Institutul Național de Sănătate Publică, Casa Națională de Asigurări de Sănătate; autorități și instituții publice relevante pentru implementarea de soluții informatice integrate în domeniul de sănătate; unități sanitare publice; autorități și instituții publice locale și centrale singure sau în parteneriat cu entități relevante.</t>
  </si>
  <si>
    <t>trim 3/2026</t>
  </si>
  <si>
    <t>trim 3/2029</t>
  </si>
  <si>
    <t xml:space="preserve"> Ministerul Sănătății/administrația publică centrală/universități de medicină - singure sau în parteneriat </t>
  </si>
  <si>
    <t> Instituții medicale publice singure sau în parteneriat
 Universități de Medicină și Farmacie  singure sau în parteneriat 
 Furnizori de formare (la nivelul învățământului terțiar)</t>
  </si>
  <si>
    <t xml:space="preserve">Beneficiarii proiectelor strategice de cercetare - genomică, tratament cancer, vaccinuri
</t>
  </si>
  <si>
    <t>-UAT judet/UAT municipii / UAT orase / UAT comune si/sau alte autoritati structuri ale Admin Publice Locale
-Ministerul Sănătății și alte ministere cu rețea sanitară proprie aflate în subordinea sau în coordonarea acestora;
-Unități sanitare care furnizează de recuperare medicală, recuperare neurologică și post-traumatică/ unități sanitare acuți care se transformă  în unităţi sanitare care furnizează servicii de reabilitare/ recuperare 
-Parteneriate dintre autoritățile și instituțiile publice centrale și locale.</t>
  </si>
  <si>
    <t> UAT judet/UAT municipii / UAT orase / UAT comune si/sau alte autoritati structuri ale Admin Publice Locale;
 Ministerul Sănătății și alte ministere cu rețea sanitară proprie aflate în subordinea sau în coordonarea acestora;
 Unități sanitare care furnizează servicii de paliație;
 Unități sanitare publice acuți care beneficiază de sprijin în vederea transformării în unități sanitare care furnizează servicii de reabilitare/ recuperare, servicii de paliaţie 
 Alte autorități și instituții publice centrale, inclusiv instituții din sfera apărării şi ordinii publice și siguranței naționale respectiv Academiei Române;
 Parteneriate dintre autoritățile și instituțiile publice centrale și locale.</t>
  </si>
  <si>
    <t xml:space="preserve"> Ministerul Sănătății / Institutul Național de Sănătate Publică;
 UAT judet/UAT municipii / UAT orase / UAT comune si/sau alte autoritati structuri ale Admin Publice Locale;
 unități sanitare publice/alte structuri publice care furnizarea servicii de reabilitare/recuperare;
 autorități publice centrale și locale ale sistemului public de sănătate;
 parteneriate între entități medicale relevante cu entități relevante. </t>
  </si>
  <si>
    <t>• Autorități publice centrale / locale/ unitati de recuperare medicala/ unități sanitare cu personalitate juridică proprie</t>
  </si>
  <si>
    <t xml:space="preserve"> Autoritati publice centrale                                                                                                                                                                                                                                                                                                                                                                                                                                                                                                               UAT judet/UAT municipii / UAT orase / UAT comune si/sau alte autoritati structuri ale Admin Publice Locale
 Unități sanitare care furnizează servicii de reabilitare/recuperare 
 Unități sanitare care furnizează servicii de paliație 
 Parteneriate intre autoritati publice centrale/locale si unitati care furnizeaza servicii de reabilitare/recuperare, paliatie
</t>
  </si>
  <si>
    <t xml:space="preserve"> Autoritati publice centrale                                                                                                                                                                                                                                                                                                                                                                                                                                                                                                                     UAT judet/UAT municipii / UAT orase / UAT comune si/sau alte autoritati structuri ale Admin Publice Locale
 Unități sanitare care furnizează servicii de paliație 
 unități sanitare acuți în vederea transformării acestora în unităţi sanitare care furnizează servicii de reabilitare/recuperare, servicii de paliaţie
 Parteneriate intre autoritati publice centrale/locale si unitati care furnizeaza servicii de reabilitare/recuperare, paliatie
</t>
  </si>
  <si>
    <t xml:space="preserve"> Autoritati publice centrale                                                                                                                                                                             UAT judet/UAT municipii / UAT orase / UAT comune si/sau alte autoritati structuri ale Admin Publice Locale
 Unități sanitare publice care diagnostichează și tratează boli cronice  
 Parteneriate intre autoritati centrale/locale si unitati care diagnostichează și tratează boli cronice  
</t>
  </si>
  <si>
    <t xml:space="preserve"> Autoritati publice centrale                                                                                                                                                                                                                                                                                                                                                        UAT judet/UAT municipii / UAT orase / UAT comune si/sau alte  UAT judet/UAT municipii / UAT orase / UAT comune si/sau alte autoritati structuri ale Admin Publice Locale
 Unități sanitare publice care diagnostichează și tratează boli cronice  
 Parteneriate intre autoritati centrale/locale si unitati care diagnostichează și tratează boli cronice  
</t>
  </si>
  <si>
    <t>Agenția Națională pentru Dezvoltarea Infrastructurii în Sănătate</t>
  </si>
  <si>
    <t>Consiliul Județean Tulcea/Spitalul Județean de Urgență Tulcea</t>
  </si>
  <si>
    <t xml:space="preserve">Beneficiari UPU POR
</t>
  </si>
  <si>
    <t xml:space="preserve">Beneficiari POIM modulare
</t>
  </si>
  <si>
    <t xml:space="preserve">Beneficiari POIM Fluide
</t>
  </si>
  <si>
    <t>trim 1/2026</t>
  </si>
  <si>
    <t xml:space="preserve">INCD Medico-militară „Cantacuzino”/
Parteneriat între INCD Medico-militară „Cantacuzino” și structuri relevante </t>
  </si>
  <si>
    <t xml:space="preserve">Parteneriat între INCD FIN Horia Hulubei și structuri relevante (ex. institute oncologice, alte organizații de cercetare etc, unități medicale publice, universități/ UMF, unități CDI,  etc). </t>
  </si>
  <si>
    <t xml:space="preserve">Parteneriat între Institutul Național de Genomică și entități relevante ex. (institute de cercetare în genomică, alte organizații de cercetare etc, unități medicale publice, universități/ UMF, unități CDI, entități de inovare și transfer tehnologic etc). </t>
  </si>
  <si>
    <t>A. proiecte strategice predefinite vaccinuri</t>
  </si>
  <si>
    <t>Programe dedicate cercetării și/sau utilizării clinice: ex. producție de vaccinuri, seruri și alte medicamente biologice– OIS.</t>
  </si>
  <si>
    <t xml:space="preserve"> activități de CDI pentru dezvoltarea de produse biologice profilactice și terapeutice inovative (ex. vaccin gripal tetravalent, seruri terapeutice, probiotice și suplimente alimentare naturale)
 activități de transfer tehnologic pentru candidații de produse biologice din ariile pilot
 integrarea AI ca parte a procesului de obținere a produsului inovativ
 dezvoltarea platformei de studii preclinice pe animale de laborator și certificarea acesteia ca unitate în regim de bună practică de laborator (GLP)
 dezvoltarea infrastructurii de cercetare necesare derulării acțiunilor, inclusiv structuri pentru stocarea materialului biologic (biobancă)
Sunt încurajate parteneriatele, în special cu entități din sectorul privat.
</t>
  </si>
  <si>
    <t>FEDR -A. proiecte strategice predefinite: tratament cancer</t>
  </si>
  <si>
    <t>Cercetare în domeniul bolilor netransmisibile (ex. combaterea cancerului)</t>
  </si>
  <si>
    <t xml:space="preserve"> Dezvoltarea unui aranjament experimental demonstrativ, complet bazat pe laseri de mare putere și fascicul gamma de mare intensitate pentru cercetări privind producerea de noi radiofarmaceutice
 Dezvoltarea unui aranjament experimental demonstrativ pentru cercetări privind noi proceduri de protonoterapie/ hadronoterapie
 Pilotarea/ testarea soluțiilor de cercetare
Sunt încurajate parteneriatele, în special cu entități din sectorul privat.
</t>
  </si>
  <si>
    <t>FEDR A. proiecte strategice predefinite: genomică</t>
  </si>
  <si>
    <t>Implementarea de soluții de cercetare în domeniul genomică</t>
  </si>
  <si>
    <t xml:space="preserve"> Activități de CDI în genomică, bioinformatică și alte științe omice și valorificarea rezultatelor produse și pilotarea testării genomice în regiunile mai puțin dezvoltate
 crearea genomului național de referință, dezvoltarea bazei de date genomice națională și procesarea datelor genomice în vederea îmbunătățirii prevenției și diagnosticării în cancer, boli rare și alte afecțiuni
 activități de CDI pentru prevenirea și detecția precoce în afecțiunile prioritare vizate precum cancer, bolile cronice netransmisibile, inclusiv predicția timpurie, identificarea de corelații între datele de imagistică medicală și date moleculare cu ajutorul platformelor de IA
 activități de CDI care implică studii de genomică funcțională în vederea clasificării și exploatării acestora în scopuri diagnostice și terapeutice
 dezvoltarea metodelor de translatare rapidă, inclusiv prin evaluarea tehnologiilor și a testelor, asigurarea calității, elaborarea standardelor, procedurilor și metodologiilor asociate
 dezvoltarea capacității de CDI prin adaptarea infrastructurii naționale de CDI pentru secvențierea, stocarea, prelucrarea, analiza datelor genomice obținute, gestiunea volumelor mari de date ("data sharing") clinice și biologice de calitate și integrarea acestora cu inițiativele europene similare.
Sunt încurajate parteneriatele, în special cu entități din sectorul privat.
</t>
  </si>
  <si>
    <r>
      <t xml:space="preserve">FEDR: B. Proiecte care vizează soluții de cercetare cu aplicabilitate în domeniul medical - mecanism competitiv
</t>
    </r>
    <r>
      <rPr>
        <i/>
        <sz val="11"/>
        <rFont val="Calibri"/>
        <family val="2"/>
        <scheme val="minor"/>
      </rPr>
      <t>B.a. Sprijin pentru colaborarea între actorii din sistemul public și mediul de afaceri în domeniul CDI, prin creșterea gradului de colaborare public privat</t>
    </r>
  </si>
  <si>
    <t>B.a.Sprijin pentru colaborarea între actorii din sistemul public și mediul de afaceri în domeniul CDI, prin creșterea gradului de colaborare public privat (organizațiile de cercetare și IMM-uri)</t>
  </si>
  <si>
    <t xml:space="preserve"> Sprijinirea actorilor din sistemul de CDI (ex. Universități/institute/centre de cercetare/ întreprinderi) care să asigure transferul optim de cunoștințe pentru sprijinul trecerii rezultatelor cercetării și inovării în piață (TRL4 - TRL8);
 Creșterea gradului de colaborare public-privat (dintre organizațiile publice de cercetare și întreprinderi), care să susțină activitățile de CDI pe întregul traiectul de la concept la piață (TRL2 -TRL8);
 Sunt încurajate parteneriatele, în special cu entități din sectorul privat.
</t>
  </si>
  <si>
    <t>OP1- RSO1.1</t>
  </si>
  <si>
    <r>
      <t xml:space="preserve">FEDR: B. Proiecte care vizează soluții de cercetare cu aplicabilitate în domeniul medical - mecanism competitiv
</t>
    </r>
    <r>
      <rPr>
        <i/>
        <sz val="11"/>
        <rFont val="Calibri"/>
        <family val="2"/>
        <scheme val="minor"/>
      </rPr>
      <t>B.b.Sprijin pentru proiecte în domeniul susținerii dezvoltării ș testării de tehnologii inovative/avansate cu aplicabilitate în domeniul clinic</t>
    </r>
  </si>
  <si>
    <t>B.b. Sprijin pentru proiecte în domeniul susținerii dezvoltării ș testării de tehnologii inovative/avansate cu aplicabilitate în domeniul clinic</t>
  </si>
  <si>
    <t xml:space="preserve"> Cercetare-dezvoltare-inovare, testare, pilotare, inclusiv dotare cu echipamente și infrastructuri conexe (lucrări de construcție în % limitat și numai ca parte componentă a dezvoltării produselor/ proceselor/serviciilor);
 În situația în care sunt vizate investiții în facilități publice de cercetare, acestea se vor baza strict pe cererea definită prin PDA.
</t>
  </si>
  <si>
    <r>
      <t xml:space="preserve">FEDR: B. Proiecte care vizează soluții de cercetare cu aplicabilitate în domeniul medical - mecanism competitiv
</t>
    </r>
    <r>
      <rPr>
        <i/>
        <sz val="11"/>
        <rFont val="Calibri"/>
        <family val="2"/>
        <scheme val="minor"/>
      </rPr>
      <t>B.c. Sprijin pentru întreprinderile inovatoare pentru creșterea investițiilor în noile tehnologii și în inovare, a creșterii performanței și a calității în CDI.</t>
    </r>
  </si>
  <si>
    <t>B.c. Sprijin pentru întreprinderile inovatoare pentru creșterea investițiilor în noile tehnologii și în inovare, a creșterii performanței și a calității în CDI.</t>
  </si>
  <si>
    <t>Institute și organizații publice de cercetare (ex., alte organizații de cercetare etc, unități medicale publice, universități/ UMF, unități CDI, entități de inovare și transfer tehnologic etc). 
Parteneriate cu entități din sectorul privat.
Întreprinderile mari sunt eligibile doar dacă proiectele implică o cooperare cu IMM-uri pe activități de CDI.</t>
  </si>
  <si>
    <t>IMM/ întreprinderi mari 
Sprijinul acordat întreprinderilor mari va fi asigurat numai în contextul colaborării cu IMMuri pentru activitățile de CDI, iar în situația parteneriatului, bugetul acordat întreprinderii mari nu îl va depăși pe cel acordat IMMurilor.</t>
  </si>
  <si>
    <t>Start-up-uri/spin-off-uri si întreprinderi nou înființate inovatoare</t>
  </si>
  <si>
    <t xml:space="preserve">	IMM-uri, întreprinderi, întreprinderi inovatoare, inclusiv organizații publice de cercetare.
Parteneriate cu entități din sectorul privat.
Întreprinderile mari sunt eligibile doar dacă proiectele implică o cooperare cu IMM-uri pe activități de CDI. </t>
  </si>
  <si>
    <r>
      <t xml:space="preserve">FEDR: B. Proiecte care vizează soluții de cercetare cu aplicabilitate în domeniul medical - mecanism competitiv
</t>
    </r>
    <r>
      <rPr>
        <i/>
        <sz val="11"/>
        <rFont val="Calibri"/>
        <family val="2"/>
        <scheme val="minor"/>
      </rPr>
      <t>B.d.Integrarea ecosistemului național CDI în Spațiul de Cercetare European şi internațional</t>
    </r>
  </si>
  <si>
    <t>B.d.Integrarea ecosistemului național CDI în Spațiul de Cercetare European şi internațional</t>
  </si>
  <si>
    <t xml:space="preserve"> Finanțarea proiectelor care vizează sinergii cu acțiunile Orizont Europa și alte programe europene pentru creșterea participării RO la programele europene și internaționale CDI;
 Atragerea unor cercetători cu experiență din străinătate pentru creșterea calității cercetării aplicate și dezvoltării de noi parteneriate în cadrul ERA și Crearea unor grupuri de excelență în jurul acestora.
</t>
  </si>
  <si>
    <t>	Dezvoltarea de produse/procese/servicii inovative, inclusiv încurajarea finanțării de întreprinderi nou înființate inovatoare/ de start-up-uri/spin off-uri inovative;
	Cercetare-dezvoltare-inovare, precum si achiziționarea de echipamente care sprijină acțiunile de CDI.</t>
  </si>
  <si>
    <t xml:space="preserve"> Dosarul electronic al Pacientului (E-DES)</t>
  </si>
  <si>
    <t>Alte solutii e-sanatate</t>
  </si>
  <si>
    <t> Ministerul Sănătății/ INSP/ parteneriat</t>
  </si>
  <si>
    <t>Casa Națională de Asigurări de Sănătate</t>
  </si>
  <si>
    <t xml:space="preserve"> Ministerul Sănătății, autorități și instituții publice, unități sanitare relevante din domeniul medical;
 Parteneriate între autorități, instituții publice, unități sanitare relevante din domeniul medical și alte autorități și instituții publice; 
</t>
  </si>
  <si>
    <t>RSO1.2</t>
  </si>
  <si>
    <t xml:space="preserve">Dezvoltarea Observatorului Național pentru date în sănătate, care include:
 Dezvoltare de software și achiziționarea de infrastructură TIC aferente colectării indicatorilor de sănătate, dezvoltării de tablouri de bord naționale, regionale și locale (inclusiv dotări) pentru:
- furnizori de servicii de sănătate publică și autorități de sănătate publică de nivel național, regional, județean (entități publice);
- furnizorii de servicii medicale de la toate nivelurile sistemului de sănătate (ca generatori de date primare pentru sistemul de informații de sănătate) (entități publice);
- sistemul de depozit al metadatelor;
</t>
  </si>
  <si>
    <t xml:space="preserve"> Dezvoltare soluții software e-sănătate cu anvergură națională
Exemple de servicii noi care ar putea fi furnizate urmare a sprijinului acordat:
• sistem de programări și de trimiteri;
• automatizarea fluxurilor aferente certificatelor de concediu medical, a biletelor de trimitere, a scrisorilor medicale, a recomandărilor privind îngrijirile la domiciliu, a dispozitivelor medicale;
• trasee pentru pacienții cu boli cronice/ boli rare;
• soluții de management clinic pentru pacientul critic; ATI;
• transplant;
• sistem de urmărire a rezultatelor probelor de laborator;
• dezvoltarea de baze de date pentru diagnostic sau de sisteme care implică înregistrarea nominală;
• sisteme de securitate pentru acces la distanță;
• sisteme de stocare electronică a rezultatelor medicale și a datelor pacienților;
• serviciu/portal reglementări, proceduri și instrumente/ facilități pentru schimbul de informații între furnizorii de servicii medicale de diferite niveluri și alte servicii publice, inclusiv servicii comunitare;
• transmiterea datelor către unități sanitare specializate pentru managementul pacienților în cadrul rețelelor clinice;
• sisteme de audit clinic;
• sisteme de conectare la rețele europene;
• tele-monitorizarea pentru managementul bolilor cronice și post acut.
</t>
  </si>
  <si>
    <t>Dezvoltare sistem E-DES</t>
  </si>
  <si>
    <t>Dezvoltare sistem E-Sigma</t>
  </si>
  <si>
    <t xml:space="preserve">1.Administrator de grant global (MS sau structuri relevante)
2.Cabinete ale medicilor de familie (ex. cabinete medicale individuale, inclusiv puncte de lucru pentru medicii de familie, diferite forme de asociere ale acestora în grupuri de practică medicală/ centre de permanență/ dispensare) 
</t>
  </si>
  <si>
    <t xml:space="preserve"> Administrator de grant global (MS sau structuri relevante)/ Structuri de sănătate publică responsabile cu distribuția vaccinurilor la nivel teritorial/  local 
</t>
  </si>
  <si>
    <t>-Administrator de grant global (Ministerul Educației, Ministerul Sănătății sau structuri relevante)
-UAT judet/UAT municipii / UAT orase / UAT comune si/sau alte autoritati structuri ale Admin Publice Locale ( inclusiv APL cu atributii in domeniul educatiei la nivel preuniversitar) 
-Agenții, structuri/ alte organisme aflate în subordinea/ coordonarea MEN şi alte organisme publice cu atribuții în domeniul educației şi formării profesionale – de la nivel județean
-Instituții de învățământ publice acreditate din rețeaua școlară națională de nivel preuniversitar
-Parteneriate între entitățile menționate mai sus</t>
  </si>
  <si>
    <t>a)	Unități sanitare publice/ structuri publice cu personalitate juridică care desfășoară activități medicale de tip ambulatoriu sau care acordă asistență medicală ambulatorie;
b)	Unitățile administrativ-teritoriale, astfel cum sunt definite la art. 5 lit. pp) din Ordonanța de urgență a Guvernului nr. 57/2019 privind Codul administrativ, cu modificările și completările ulterioare, care au în coordonare/ subordonare/ autoritate sau dețin în administrare/ proprietate unitățile de la punctul a);
c)	Unitățile administrativ-teritoriale, astfel cum sunt definite la art. 5 lit. pp) din Ordonanța de urgență a Guvernului nr. 57/2019 privind Codul administrativ, cu modificările și completările ulterioare, care administrează de drept și vor pune la dispoziția parteneriatului terenuri şi clădiri în vederea realizării proiectului; 
d)	Primăria Municipiului București, inclusiv prin Administrația Spitalelor și Serviciilor Medicale București și sectoarele Municipiului București, definite conform prevederilor art. 5 lit. pp și mm) din Ordonanța de urgență a Guvernului nr. 57/2019 privind Codul administrativ, cu modificările și completările ulterioare, care au în coordonare/ subordonare/ autoritate sau dețin în administrare/ proprietate unitățile de la punctul a);
e)	Ministerul Sănătății, alte autorități și instituții publice centrale, inclusiv autorități și instituții publice centrale din sfera apărării, ordinii publice și siguranței naționale, respectiv a Academiei Române care au în coordonare/ subordonare/ autoritate sau dețin în administrare/ proprietate unitățile de la punctul a);
f)	Universități publice de medicină, pentru ambulatoriile acestora.</t>
  </si>
  <si>
    <t>-UAT judet/UAT municipii / UAT orase / UAT comune si/sau alte autoritati structuri ale Admin Publice Locale; 
-Ministerul Sănătății și alte ministere cu rețea sanitară proprie aflate în subordinea sau în coordonarea acestora;
-Unități sanitare publice/ alte structuri publice care desfășoară activități medicale de tip ambulatoriu/ acordă asistență medicală ambulatorie;
-Alte autorități și instituții publice centrale, inclusiv instituții din sfera apărării şi ordinii publice și siguranței naționale respectiv Academiei Române;
-Parteneriate dintre autoritățile și instituțiile publice centrale și locale.</t>
  </si>
  <si>
    <t>a)	Unități sanitare publice, de pediatrie, cu personalitate juridică;
b)	Unitățile administrativ-teritoriale, astfel cum sunt definite la art. 5 lit. pp) din Ordonanța de urgență a Guvernului nr. 57/2019, cu modificările și completările ulterioare, care au în coordonare/ subordonare/ autoritate sau dețin în administrare/ proprietate unitățile de la punctul a):
c)	Primăria Municipiului București, inclusiv prin Administrația Spitalelor și Serviciilor Medicale București și sectoarele Municipiului București, definite conform prevederilor art. 5 lit. pp și mm) din Ordonanța de urgență a Guvernului nr. 57/2019 privind Codul administrativ, cu modificările și completările ulterioare, care au în coordonare/ subordonare/ autoritate sau dețin în administrare/ proprietate unitățile de la punctul a); 
d)	Ministerul Sănătății, alte autorități și instituții publice centrale, inclusiv autorități și instituții publice centrale din sfera apărării, ordinii publice și siguranței naționale, respectiv a Academiei Române care au în coordonare/ subordonare/ autoritate sau dețin în administrare/ proprietate unitățile de la punctul a);</t>
  </si>
  <si>
    <t>a)	Unități /structuri sanitare publice de obstetrică ginecologie, cu personalitate juridică;
b)	Unitățile administrativ-teritoriale, astfel cum sunt definite la art. 5 lit. pp) din Ordonanța de urgență a Guvernului nr. 57/2019, cu modificările și completările ulterioare, care au în coordonare/ subordonare/ autoritate sau dețin în administrare/ proprietate unitățile de la punctul a);
c)	Primăria Municipiului București, inclusiv prin Administrația Spitalelor și Serviciilor Medicale București și sectoarele Municipiului București, definite conform prevederilor art. 5 lit. pp și mm) din Ordonanța de urgență a Guvernului nr. 57/2019 privind Codul administrativ, cu modificările și completările ulterioare, care au în coordonare/ subordonare/ autoritate sau dețin în administrare/ proprietate unitățile de la punctul a);
d)	Ministerul Sănătății, alte autorități și instituții publice centrale, inclusiv autorități și instituții publice centrale din sfera apărării, ordinii publice și siguranței naționale, respectiv a Academiei Române care au în coordonare/ subordonare/ autoritate sau dețin în administrare/ proprietate unitățile de la punctul a).</t>
  </si>
  <si>
    <t>-Unități sanitare publice de pediatrie cu personalitate juridică 
-Unitățile administrativ-teritoriale, astfel cum sunt definite la art. 5 lit. pp) din Ordonanța de urgență a Guvernului nr. 57/2019, cu modificările și completările ulterioare, care au în coordonare/ subordonare/ autoritate sau dețin în administrare/ proprietate unitățile de la punctul a):
-Primăria Municipiului București, inclusiv prin Administrația Spitalelor și Serviciilor Medicale București și sectoarele Municipiului București, definite conform prevederilor art. 5 lit. pp și mm) din Ordonanța de urgență a Guvernului nr. 57/2019 privind Codul administrativ, cu modificările și completările ulterioare, care au în coordonare/ subordonare/ autoritate sau dețin în administrare/ proprietate unitățile de la punctul a); 
-Ministerul Sănătății, alte autorități și instituții publice centrale, inclusiv autorități și instituții publice centrale din sfera apărării, ordinii publice și siguranței naționale, respectiv a Academiei Române care au în coordonare/ subordonare/ autoritate sau dețin în administrare/ proprietate unitățile de la punctul a);</t>
  </si>
  <si>
    <t xml:space="preserve">Investiții în infrastructura publică a unităților sanitare/ altor structuri medicale publice care desfășoară activități medicale de tip ambulatoriu/ acordă asistență medicală ambulatorie:
 ambulatorii sau structuri de tip ambulatoriu care furnizează servicii de sănătate mintală (structuri publice care desfășoară activități medicale de tip ambulatoriu) 
</t>
  </si>
  <si>
    <t>Beneficiari proiecte etapizate POR</t>
  </si>
  <si>
    <t xml:space="preserve"> Ministerul Sănătății / Institutul Național de Sănătate Publică;
 unități sanitare publice/ unități/ structuri publice de asistență medicală primară/comunitară;
 unități sanitare publice/alte structuri publice care desfășoară activități medicale de tip ambulatoriu/acordă asistență medicală ambulatorie;
 unități sanitare publice/ unități/ structuri paraclinice;
 alte autorități și instituții ale administrației publice centrale, inclusiv instituții din sfera apărării şi ordinii publice și siguranței naționale;
 autorități și instituții ale administrației publice locale în parteneriat cu autorități și instituții ale administrației publice centrale;
 alte unități sanitare publice relevante/structuri publice relevante singure sau în parteneriat cu entități relevante.
</t>
  </si>
  <si>
    <t> Structuri de asistența medicală primară și comunitară;
 Unități administrativ-teritoriale (UAT), definite conform O.U.G. 57/2019 privind Codul administrativ, cu modificările şi completările ulterioare
 Autorități ale administrației publice centrale;
 Unități sanitare publice cu personalitate juridică proprie;
 Alte structuri publice relevante, precum și parteneriate între acestea                                                                                                                                                                                                                                                                                                                                                                                                                                  UAT judet/UAT municipii / UAT orase / UAT comune si/sau alte autoritati structuri ale Admin Publice Locale</t>
  </si>
  <si>
    <t> structuri implicate în Programul Național de Vaccinare, inclusiv structuri publice responsabile cu distribuția vaccinurilor la nivel teritorial și local: Ministerul Sănătății/Institutul Național de Sănătate publică/direcții de sănătate publică</t>
  </si>
  <si>
    <t xml:space="preserve"> Ministerul Sănătății / Institutul Național de Sănătate Publică;
 unități sanitare publice/ unități/ structuri publice de asistență medicală primară/comunitară;
 unități/ structuri publice  care furnizează servicii preventive de medicină școlară si/sau de sănătate orală;
 autorități și instituții ale administrației publice locale în parteneriat cu autorități și instituții ale administrației publice centrale;
 alte unități sanitare publice relevante/structuri publice relevante singure sau în parteneriat cu entități relevante.
</t>
  </si>
  <si>
    <t> UAT judet/UAT municipii / UAT orase / UAT comune si/sau alte autoritati structuri ale Admin Publice Locale
 Autorități ale administrației publice locale și centrale
 Unități sanitare publice cu personalitate juridică proprie
 alte structuri publice relevante, precum și parteneriate între acestea
 Structuri de medicină școlară și/sau de sănătate orală</t>
  </si>
  <si>
    <t> Unități sanitare publice/alte structuri publice care desfășoară activități medicale de tip ambulatoriu/acordă asistență medicală ambulatorie 
 Ministerul Sănătății și alte ministere cu rețea sanitară proprie aflate în subordinea sau în coordonarea acestora
  UAT judet/UAT municipii / UAT orase / UAT comune si/sau alte autoritati structuri ale Admin Publice Locale
 Autorități ale administrației publice locale și centrale
 Unități sanitare publice cu personalitate juridică proprie
 alte structuri publice relevante, precum și parteneriate între acestea</t>
  </si>
  <si>
    <t>Unități sanitare publice de pediatrie cu personalitate juridică 
Unitățile administrativ-teritoriale, astfel cum sunt definite la art. 5 lit. pp) din Ordonanța de urgență a Guvernului nr. 57/2019, cu modificările și completările ulterioare, care au în coordonare/ subordonare/ autoritate sau dețin în administrare/ proprietate unitățile de la punctul a):
Primăria Municipiului București, inclusiv prin Administrația Spitalelor și Serviciilor Medicale București și sectoarele Municipiului București, definite conform prevederilor art. 5 lit. pp și mm) din Ordonanța de urgență a Guvernului nr. 57/2019 privind Codul administrativ, cu modificările și completările ulterioare, care au în coordonare/ subordonare/ autoritate sau dețin în administrare/ proprietate unitățile de la punctul a); 
Ministerul Sănătății, alte autorități și instituții publice centrale, inclusiv autorități și instituții publice centrale din sfera apărării, ordinii publice și siguranței naționale, respectiv a Academiei Române care au în coordonare/ subordonare/ autoritate sau dețin în administrare/ proprietate unitățile de la punctul a);</t>
  </si>
  <si>
    <t> Autorități ale administrației publice centrale sau locale singure sau în parteneriat cu instituții relevante</t>
  </si>
  <si>
    <r>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de col uterin (condiție de eligibilitate). 
</t>
    </r>
    <r>
      <rPr>
        <i/>
        <sz val="11"/>
        <rFont val="Calibri"/>
        <family val="2"/>
        <scheme val="minor"/>
      </rPr>
      <t xml:space="preserve">NB. Este obligatorie derularea proiectului în parteneriat (element de eligibilitate proiect). </t>
    </r>
  </si>
  <si>
    <t xml:space="preserve"> Ministerul Sănătății / Institutul Național de Sănătate Publică;
 alte ministere cu rețea sanitară proprie, aflate în subordinea sau în coordonarea acestora;
 UAT judet/UAT municipii / UAT orase / UAT comune si/sau alte autoritati structuri ale Admin Publice Locale;
 unități sanitare publice/alte structuri publice care desfășoară activități medicale de tip ambulatoriu/acordă asistență medicală ambulatorie; 
 alte autorități și instituții ale administrației publice centrale, inclusiv instituții din sfera apărării şi ordinii publice și siguranței naționale; 
 parteneriate între entități medicale relevante cu entități relevante. 
</t>
  </si>
  <si>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de sân (condiție de eligibilitate). 
NB. Este obligatorie derularea proiectului în parteneriat (element de eligibilitate proiect). </t>
  </si>
  <si>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colorectal (condiție de eligibilitate). 
NB. Este obligatorie derularea proiectului în parteneriat (element de eligibilitate proiect). </t>
  </si>
  <si>
    <t>unitate sanitară publică cu paturi, unitate cu personalitate juridică aflată în subordinea Ministerului Sănătății cu competențe în domeniul endoscopiei digestive, diagnosticului și tratamentului cancerului colorectal</t>
  </si>
  <si>
    <t>Institut sau unitate sanitară publică cu paturi, cu personalitate juridică aflată în subordinea Ministerului Sănătății cu competențe în diagnosticarea, stadializarea și tratamentul  bolilor hepatice cronice de la stadiul de hepatită până la ciroza hepatică decompensată și hepatocarcinom</t>
  </si>
  <si>
    <t xml:space="preserve"> Ministerul Sănătății / Institutul Național de Sănătate Publică;
 alte ministere cu rețea sanitară proprie, aflate în subordinea sau în coordonarea acestora;
 UAT judet/UAT municipii / UAT orase / UAT comune si/sau alte autoritati structuri ale Admin Publice Locale;
 unități sanitare publice/alte structuri publice care desfășoară activități medicale de tip ambulatoriu/acordă asistență medicală ambulatorie; 
 alte autorități și instituții ale administrației publice centrale, inclusiv instituții din sfera apărării şi ordinii publice și siguranței naționale; 
 parteneriate între entități medicale relevante cu entități relevante. </t>
  </si>
  <si>
    <t xml:space="preserve">-Ministerul Sănătății / Institutul Național de Sănătate Publică;
-alte ministere cu rețea sanitară proprie, aflate în subordinea sau în coordonarea acestora;
-UAT judet/UAT municipii / UAT orase / UAT comune si/sau alte autoritati structuri ale Admin Publice Locale;
-unități sanitare publice/alte structuri publice care desfășoară activități medicale de tip ambulatoriu/acordă asistență medicală ambulatorie; 
-alte autorități și instituții ale administrației publice centrale, inclusiv instituții din sfera apărării şi ordinii publice și siguranței naționale; 
-parteneriate între entități medicale relevante cu entități relevante. 
</t>
  </si>
  <si>
    <t xml:space="preserve"> Ministerul Sănătății / Institutul Național de Sănătate Publică;
 alte ministere cu rețea sanitară proprie, aflate în subordinea sau în coordonarea acestora;
  UAT judet/UAT municipii / UAT orase / UAT comune si/sau alte autoritati structuri ale Admin Publice Locale;
 unități sanitare publice/alte structuri publice care desfășoară activități medicale de tip ambulatoriu/acordă asistență medicală ambulatorie; 
 alte autorități și instituții ale administrației publice centrale, inclusiv instituții din sfera apărării şi ordinii publice și siguranței naționale; 
 parteneriate între entități medicale relevante cu entități relevante. 
</t>
  </si>
  <si>
    <t xml:space="preserve"> Ministerul sănătății/ autorități ale administrației publice centrale /APL
 Alte unități ale structurilor sanitare publice și locale relevante / Unități ale altor structuri publice care desfășoară activități medicale de tip ambulatoriu/ acordă asistență medicală ambulatorie de obstetrică ginecologie, inclusiv unitățile sanitare care vor implementa programe de screening în vederea creșterii capacitații acestora de a oferi servicii de screening prenatal și de urmărire a gravidei , singure sau in parteneriat.
</t>
  </si>
  <si>
    <t xml:space="preserve"> Ministerul sănătății /Autorități publice centrale, singure sau in parteneriat cu instituții relevante. 
 Unități sanitare a sistemului public de sănătate implicat in management/ coordonare/ implementare programe screening/ , inclusiv care furnizarea de măsuri privind sănătatea nou-născutului/copilului mic;
</t>
  </si>
  <si>
    <t xml:space="preserve">• Ministerul Sănătății;
• Institut sau instituție medicală publică, unitate cu personalitate juridică aflată în subordinea Ministerului Sănătății cu competențe în domeniul sănătății reproducerii singure sau un parteneriat.
</t>
  </si>
  <si>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diagnosticul, stadializarea și tratamentul infecțiilor cu virusuri hepatitice (condiție de eligibilitate). 
NB. Este obligatorie derularea proiectului în parteneriat (element de eligibilitate proiect). </t>
  </si>
  <si>
    <r>
      <t xml:space="preserve">Investiții în infrastructura unităților sanitare publice integrate </t>
    </r>
    <r>
      <rPr>
        <b/>
        <sz val="11"/>
        <rFont val="Calibri"/>
        <family val="2"/>
        <scheme val="minor"/>
      </rPr>
      <t>spitalelor de pediatrie</t>
    </r>
  </si>
  <si>
    <r>
      <t xml:space="preserve">OIS Dezvoltarea capacității de cercetare în domeniul </t>
    </r>
    <r>
      <rPr>
        <b/>
        <sz val="11"/>
        <rFont val="Calibri"/>
        <family val="2"/>
        <scheme val="minor"/>
      </rPr>
      <t xml:space="preserve">tratament cancer/OIS Dezvoltarea capacității de cercetare în domeniul vaccinurilor/ OIS Realizarea unei infrastructuri de excelență în domeniul genomică </t>
    </r>
  </si>
  <si>
    <r>
      <t>b) Investiții în infrastructura publică a unităților sanitare publice</t>
    </r>
    <r>
      <rPr>
        <u/>
        <sz val="11"/>
        <rFont val="Calibri"/>
        <family val="2"/>
        <scheme val="minor"/>
      </rPr>
      <t xml:space="preserve"> de interes național</t>
    </r>
    <r>
      <rPr>
        <sz val="11"/>
        <rFont val="Calibri"/>
        <family val="2"/>
        <scheme val="minor"/>
      </rPr>
      <t xml:space="preserve"> care diagnostichează și tratează cancere cu localizare specifică</t>
    </r>
    <r>
      <rPr>
        <i/>
        <sz val="11"/>
        <rFont val="Calibri"/>
        <family val="2"/>
        <scheme val="minor"/>
      </rPr>
      <t xml:space="preserve"> (ex. tumori cerebrale, hematooncologice et</t>
    </r>
    <r>
      <rPr>
        <sz val="11"/>
        <rFont val="Calibri"/>
        <family val="2"/>
        <scheme val="minor"/>
      </rPr>
      <t>c.)</t>
    </r>
  </si>
  <si>
    <t>extindere/ reabilitare/modernizare/dotare, inclusiv laboratoare de anatomie patologică</t>
  </si>
  <si>
    <r>
      <t>c) Investiții în infrastructura publică a unităților sanitare publice</t>
    </r>
    <r>
      <rPr>
        <u/>
        <sz val="11"/>
        <rFont val="Calibri"/>
        <family val="2"/>
        <scheme val="minor"/>
      </rPr>
      <t xml:space="preserve"> de interes regional</t>
    </r>
    <r>
      <rPr>
        <sz val="11"/>
        <rFont val="Calibri"/>
        <family val="2"/>
        <scheme val="minor"/>
      </rPr>
      <t xml:space="preserve"> care diagnostichează și tratează cancer
</t>
    </r>
  </si>
  <si>
    <r>
      <t xml:space="preserve">B. Creșterea eficacității și rezilienței sistemelor de sănătate în domeniul </t>
    </r>
    <r>
      <rPr>
        <b/>
        <sz val="11"/>
        <rFont val="Calibri"/>
        <family val="2"/>
        <scheme val="minor"/>
      </rPr>
      <t>oncologie</t>
    </r>
  </si>
  <si>
    <t xml:space="preserve">extindere/ modernizare/ reabilitare/ dotare </t>
  </si>
  <si>
    <r>
      <t>dezvoltarea/ actualizarea de instrumente de lucru</t>
    </r>
    <r>
      <rPr>
        <sz val="11"/>
        <rFont val="Calibri"/>
        <family val="2"/>
        <scheme val="minor"/>
      </rPr>
      <t xml:space="preserve"> (ex. protocoale, planuri de implementare, monitorizare, studii, analize etc.); furnizarea de programe de formare/ actualizare de competențe ale personalului implicat</t>
    </r>
  </si>
  <si>
    <t xml:space="preserve">B. Creșterea rezilienței sistemului național de transfuzii (SNT), inclusiv infrastructura de testare a sângelui și procesare a plasmei, </t>
  </si>
  <si>
    <r>
      <t>Programe de formare medicală continuă</t>
    </r>
    <r>
      <rPr>
        <sz val="11"/>
        <rFont val="Calibri"/>
        <family val="2"/>
        <scheme val="minor"/>
      </rPr>
      <t xml:space="preserve"> care asigură competențe profesionale și competențe transversale prin sprijinirea parteneriatelor dintre furnizorii de formare (la nivelul învățământului terțiar) și instituțiile medicale</t>
    </r>
  </si>
  <si>
    <r>
      <t xml:space="preserve">OIS Dezvoltarea capacității de cercetare în domeniul </t>
    </r>
    <r>
      <rPr>
        <b/>
        <sz val="11"/>
        <rFont val="Calibri"/>
        <family val="2"/>
        <scheme val="minor"/>
      </rPr>
      <t xml:space="preserve">vaccinurilor </t>
    </r>
  </si>
  <si>
    <r>
      <t>Investiții în infrastructura ambulatoriilor -</t>
    </r>
    <r>
      <rPr>
        <b/>
        <sz val="11"/>
        <rFont val="Calibri"/>
        <family val="2"/>
        <scheme val="minor"/>
      </rPr>
      <t xml:space="preserve"> proiecte etapizate POR 2014-2020</t>
    </r>
  </si>
  <si>
    <r>
      <t xml:space="preserve">Investiții în infrastructura unităților sanitare care furnizează servicii de paliație/ în infrastructura publică a unităților sanitare acuți în vederea transformării acestora în unităţi sanitare care furnizează  </t>
    </r>
    <r>
      <rPr>
        <b/>
        <sz val="11"/>
        <rFont val="Calibri"/>
        <family val="2"/>
        <scheme val="minor"/>
      </rPr>
      <t>servicii de paliaţie</t>
    </r>
  </si>
  <si>
    <t xml:space="preserve">Investiții în laboratoare naționale de referință 
INSP/ I. Cantacuzino </t>
  </si>
  <si>
    <t>Investiții în laboratoare regionale de sănătate publică - centrele regionale de sănătate publică ale INSP)</t>
  </si>
  <si>
    <r>
      <t xml:space="preserve">Investiții în </t>
    </r>
    <r>
      <rPr>
        <b/>
        <sz val="11"/>
        <rFont val="Calibri"/>
        <family val="2"/>
        <scheme val="minor"/>
      </rPr>
      <t>laboratoare de microbiologie din cadrul spitalelor</t>
    </r>
  </si>
  <si>
    <t>Investiții în INHT/  Centrul de Transfuzii București</t>
  </si>
  <si>
    <t>trim 2/2026</t>
  </si>
  <si>
    <t>a. dezvoltarea de instrumente si B. formarea personalului</t>
  </si>
  <si>
    <t>a. dezvoltarea de instrumente de lucru și mecanisme care să întărească capacitatea cabinetelor de medicină școlară de a furniza servicii preventive si b. formarea personalului/ actualizare de competențe ale personalului pentru furnizarea serviciilor de sănătate în unități de învățământ</t>
  </si>
  <si>
    <t xml:space="preserve">a. dezvoltarea de instrumente de lucru si b. formarea personalului implicat în furnizarea serviciilor în regim ambulatoriu </t>
  </si>
  <si>
    <t>a. dezvoltarea de mecanisme în domeniul sănătății reproducerii si b. formarea personalului implicat în implementarea de programe de sănătatea reproducerii</t>
  </si>
  <si>
    <t>inchis</t>
  </si>
  <si>
    <t>masuri pentru dezvoltarea capacității personalului+ pilotare servicii medicale pentru persoane vulnerabile</t>
  </si>
  <si>
    <t>▶        Instituțiile si structurile de specialitate ale Ministerului Sănătății, care desfășoară activități în domeniul sănătății publice la nivel național, regional, județean și local, cu personalitate juridică, aflate în subordinea, coordonarea sau sub autoritatea Ministerului Sănătății, cu excepția CNAS și a caselor de asigurări de sănătate;
▶        Universități publice de Medicină și Farmacie;
▶        ONG-uri cu activitate relevantă în activitățile eligibile.</t>
  </si>
  <si>
    <t>competitiv/ necompetitiv</t>
  </si>
  <si>
    <r>
      <t xml:space="preserve">Investiții în infrastructura ambulatoriilor care vor desfășura </t>
    </r>
    <r>
      <rPr>
        <b/>
        <sz val="11"/>
        <rFont val="Calibri"/>
        <family val="2"/>
        <scheme val="minor"/>
      </rPr>
      <t>programe de screening</t>
    </r>
    <r>
      <rPr>
        <sz val="11"/>
        <rFont val="Calibri"/>
        <family val="2"/>
        <scheme val="minor"/>
      </rPr>
      <t xml:space="preserve"> (populațional) (OIS: cancer, hepatite, etc.)</t>
    </r>
  </si>
  <si>
    <r>
      <rPr>
        <i/>
        <sz val="11"/>
        <rFont val="Calibri"/>
        <family val="2"/>
        <scheme val="minor"/>
      </rPr>
      <t>extindere/ modernizare/ reabilitare/ dotare</t>
    </r>
    <r>
      <rPr>
        <sz val="11"/>
        <rFont val="Calibri"/>
        <family val="2"/>
        <scheme val="minor"/>
      </rPr>
      <t xml:space="preserve"> (ex. structuri de imagistică medicală (ex. CT, angiografe, rezonanță magnetică nucleară etc.), laboratoare de analize medicale, rețea gaze medicale, rețea electrică din structurile mari consumatoare de energie, etc.)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</si>
</sst>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18" x14ac:knownFonts="1">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scheme val="minor"/>
    </font>
    <font>
      <sz val="11"/>
      <name val="Calibri"/>
      <family val="2"/>
    </font>
    <font>
      <sz val="11"/>
      <name val="Calibri"/>
      <family val="2"/>
      <charset val="238"/>
    </font>
    <font>
      <sz val="11"/>
      <color rgb="FFFF0000"/>
      <name val="Calibri"/>
      <family val="2"/>
      <scheme val="minor"/>
    </font>
    <font>
      <sz val="8"/>
      <name val="Calibri"/>
      <family val="2"/>
      <charset val="238"/>
      <scheme val="minor"/>
    </font>
    <font>
      <i/>
      <sz val="11"/>
      <name val="Calibri"/>
      <family val="2"/>
      <scheme val="minor"/>
    </font>
    <font>
      <b/>
      <sz val="11"/>
      <name val="Calibri"/>
      <family val="2"/>
      <scheme val="minor"/>
    </font>
    <font>
      <sz val="11"/>
      <color rgb="FF9C0006"/>
      <name val="Calibri"/>
      <family val="2"/>
      <charset val="238"/>
      <scheme val="minor"/>
    </font>
    <font>
      <sz val="11"/>
      <color rgb="FF9C5700"/>
      <name val="Calibri"/>
      <family val="2"/>
      <charset val="238"/>
      <scheme val="minor"/>
    </font>
    <font>
      <i/>
      <sz val="11"/>
      <color theme="1"/>
      <name val="Calibri"/>
      <family val="2"/>
      <scheme val="minor"/>
    </font>
    <font>
      <u/>
      <sz val="11"/>
      <name val="Calibri"/>
      <family val="2"/>
      <scheme val="minor"/>
    </font>
    <font>
      <b/>
      <sz val="12"/>
      <color theme="1"/>
      <name val="Calibri"/>
      <family val="2"/>
      <scheme val="minor"/>
    </font>
    <font>
      <b/>
      <sz val="12"/>
      <color theme="0"/>
      <name val="Calibri"/>
      <family val="2"/>
      <scheme val="minor"/>
    </font>
  </fonts>
  <fills count="6">
    <fill>
      <patternFill patternType="none"/>
    </fill>
    <fill>
      <patternFill patternType="gray125"/>
    </fill>
    <fill>
      <patternFill patternType="solid">
        <fgColor rgb="FFFFC7CE"/>
      </patternFill>
    </fill>
    <fill>
      <patternFill patternType="solid">
        <fgColor rgb="FFFFEB9C"/>
      </patternFill>
    </fill>
    <fill>
      <patternFill patternType="solid">
        <fgColor theme="4"/>
        <bgColor indexed="64"/>
      </patternFill>
    </fill>
    <fill>
      <patternFill patternType="solid">
        <fgColor theme="4" tint="0.79998168889431442"/>
        <bgColor theme="4" tint="0.79998168889431442"/>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0" fontId="4" fillId="0" borderId="0"/>
    <xf numFmtId="0" fontId="6" fillId="0" borderId="0"/>
    <xf numFmtId="0" fontId="7" fillId="0" borderId="0"/>
    <xf numFmtId="0" fontId="12" fillId="2" borderId="0" applyNumberFormat="0" applyBorder="0" applyAlignment="0" applyProtection="0"/>
    <xf numFmtId="0" fontId="13" fillId="3" borderId="0" applyNumberFormat="0" applyBorder="0" applyAlignment="0" applyProtection="0"/>
  </cellStyleXfs>
  <cellXfs count="42">
    <xf numFmtId="0" fontId="0" fillId="0" borderId="0" xfId="0"/>
    <xf numFmtId="0" fontId="5" fillId="0" borderId="0" xfId="0" applyFont="1" applyAlignment="1">
      <alignment vertical="center"/>
    </xf>
    <xf numFmtId="4" fontId="5" fillId="0" borderId="0" xfId="0" applyNumberFormat="1" applyFont="1" applyAlignment="1">
      <alignment horizontal="right" vertical="center"/>
    </xf>
    <xf numFmtId="0" fontId="5" fillId="0" borderId="0" xfId="0" applyFont="1" applyAlignment="1">
      <alignment vertical="center" wrapText="1"/>
    </xf>
    <xf numFmtId="0" fontId="3" fillId="0" borderId="0" xfId="0" applyFont="1" applyAlignment="1">
      <alignment vertical="center"/>
    </xf>
    <xf numFmtId="0" fontId="10" fillId="0" borderId="0" xfId="0" applyFont="1" applyAlignment="1">
      <alignment vertical="center" wrapText="1"/>
    </xf>
    <xf numFmtId="0" fontId="14" fillId="0" borderId="0" xfId="0" applyFont="1" applyAlignment="1">
      <alignment vertical="center" wrapText="1"/>
    </xf>
    <xf numFmtId="0" fontId="3" fillId="0" borderId="0" xfId="0" applyFont="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10" fillId="0" borderId="7" xfId="0" applyFont="1" applyBorder="1" applyAlignment="1">
      <alignment vertical="center" wrapText="1"/>
    </xf>
    <xf numFmtId="4" fontId="5" fillId="0" borderId="7" xfId="0" applyNumberFormat="1" applyFont="1" applyBorder="1" applyAlignment="1">
      <alignment vertical="center" wrapText="1"/>
    </xf>
    <xf numFmtId="4" fontId="5" fillId="0" borderId="7" xfId="0" applyNumberFormat="1" applyFont="1" applyBorder="1" applyAlignment="1">
      <alignment horizontal="right" vertical="center" wrapText="1"/>
    </xf>
    <xf numFmtId="0" fontId="5" fillId="0" borderId="1" xfId="0" applyFont="1" applyBorder="1" applyAlignment="1">
      <alignment vertical="top" wrapText="1"/>
    </xf>
    <xf numFmtId="15" fontId="5" fillId="0" borderId="1" xfId="0" applyNumberFormat="1" applyFont="1" applyBorder="1" applyAlignment="1">
      <alignment horizontal="left" vertical="top" wrapText="1"/>
    </xf>
    <xf numFmtId="164" fontId="5" fillId="0" borderId="1" xfId="0" applyNumberFormat="1" applyFont="1" applyBorder="1" applyAlignment="1">
      <alignment horizontal="left" vertical="top" wrapText="1"/>
    </xf>
    <xf numFmtId="0" fontId="5" fillId="0" borderId="1" xfId="0" applyFont="1" applyBorder="1" applyAlignment="1">
      <alignment horizontal="left" vertical="top" wrapText="1"/>
    </xf>
    <xf numFmtId="0" fontId="10" fillId="0" borderId="1" xfId="0" applyFont="1" applyBorder="1" applyAlignment="1">
      <alignment vertical="top" wrapText="1"/>
    </xf>
    <xf numFmtId="4" fontId="5" fillId="0" borderId="1" xfId="0" applyNumberFormat="1" applyFont="1" applyBorder="1" applyAlignment="1">
      <alignment vertical="top" wrapText="1"/>
    </xf>
    <xf numFmtId="4" fontId="5" fillId="0" borderId="1" xfId="0" applyNumberFormat="1" applyFont="1" applyBorder="1" applyAlignment="1">
      <alignment horizontal="right" vertical="top" wrapText="1"/>
    </xf>
    <xf numFmtId="49" fontId="5" fillId="0" borderId="1" xfId="0" applyNumberFormat="1" applyFont="1" applyBorder="1" applyAlignment="1">
      <alignment horizontal="left" vertical="top" wrapText="1"/>
    </xf>
    <xf numFmtId="4" fontId="5" fillId="0" borderId="1" xfId="0" applyNumberFormat="1" applyFont="1" applyBorder="1" applyAlignment="1">
      <alignment horizontal="left" vertical="top" wrapText="1"/>
    </xf>
    <xf numFmtId="0" fontId="5" fillId="0" borderId="2" xfId="0" applyFont="1" applyBorder="1" applyAlignment="1">
      <alignment vertical="top" wrapText="1"/>
    </xf>
    <xf numFmtId="0" fontId="5" fillId="0" borderId="5" xfId="0" applyFont="1" applyBorder="1" applyAlignment="1">
      <alignment vertical="top" wrapText="1"/>
    </xf>
    <xf numFmtId="0" fontId="5" fillId="0" borderId="0" xfId="0" applyFont="1"/>
    <xf numFmtId="4" fontId="10" fillId="0" borderId="1" xfId="0" applyNumberFormat="1" applyFont="1" applyBorder="1" applyAlignment="1">
      <alignment horizontal="left" vertical="top" wrapText="1"/>
    </xf>
    <xf numFmtId="2" fontId="5" fillId="0" borderId="1" xfId="0" applyNumberFormat="1" applyFont="1" applyBorder="1" applyAlignment="1">
      <alignment vertical="top" wrapText="1"/>
    </xf>
    <xf numFmtId="0" fontId="11" fillId="0" borderId="1" xfId="0" applyFont="1" applyBorder="1" applyAlignment="1">
      <alignment vertical="top" wrapText="1"/>
    </xf>
    <xf numFmtId="0" fontId="8" fillId="0" borderId="0" xfId="0" applyFont="1" applyAlignment="1">
      <alignment vertical="center"/>
    </xf>
    <xf numFmtId="0" fontId="8" fillId="0" borderId="0" xfId="0" applyFont="1"/>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49" fontId="5" fillId="0" borderId="4" xfId="0" applyNumberFormat="1" applyFont="1" applyBorder="1" applyAlignment="1">
      <alignment horizontal="left" vertical="top" wrapText="1"/>
    </xf>
    <xf numFmtId="0" fontId="5" fillId="0" borderId="1" xfId="0" applyFont="1" applyBorder="1" applyAlignment="1">
      <alignment vertical="center" wrapText="1"/>
    </xf>
    <xf numFmtId="0" fontId="5" fillId="5" borderId="1" xfId="0" applyFont="1" applyFill="1" applyBorder="1" applyAlignment="1">
      <alignment vertical="top" wrapText="1"/>
    </xf>
    <xf numFmtId="0" fontId="16" fillId="4" borderId="1"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16" fillId="4" borderId="4" xfId="0" applyFont="1" applyFill="1" applyBorder="1" applyAlignment="1">
      <alignment horizontal="left" vertical="center" wrapText="1"/>
    </xf>
    <xf numFmtId="0" fontId="16" fillId="0" borderId="4" xfId="0" applyFont="1" applyBorder="1" applyAlignment="1">
      <alignment horizontal="left" vertical="center" wrapText="1"/>
    </xf>
    <xf numFmtId="0" fontId="2" fillId="0" borderId="0" xfId="0" applyFont="1" applyAlignment="1">
      <alignment horizontal="center" vertical="center"/>
    </xf>
    <xf numFmtId="0" fontId="17" fillId="4" borderId="1" xfId="0" applyFont="1" applyFill="1" applyBorder="1" applyAlignment="1">
      <alignment horizontal="left" vertical="center" wrapText="1"/>
    </xf>
    <xf numFmtId="0" fontId="1" fillId="0" borderId="1" xfId="0" applyFont="1" applyBorder="1" applyAlignment="1">
      <alignment vertical="center" wrapText="1"/>
    </xf>
  </cellXfs>
  <cellStyles count="6">
    <cellStyle name="Bad 2" xfId="4" xr:uid="{098562C9-AB97-461F-8910-9BE7899300F7}"/>
    <cellStyle name="Neutral 2" xfId="5" xr:uid="{854B0AB0-ED19-4D9E-B562-2C89F74AFE97}"/>
    <cellStyle name="Normal" xfId="0" builtinId="0"/>
    <cellStyle name="Normal 2" xfId="1" xr:uid="{00000000-0005-0000-0000-000005000000}"/>
    <cellStyle name="Normal 2 2" xfId="3" xr:uid="{00000000-0005-0000-0000-000006000000}"/>
    <cellStyle name="Normal 3" xfId="2" xr:uid="{00000000-0005-0000-0000-000007000000}"/>
  </cellStyles>
  <dxfs count="52">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theme="7"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theme="7"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theme="7"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theme="7"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4" formatCode="#,##0.00"/>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numFmt numFmtId="4" formatCode="#,##0.00"/>
      <fill>
        <patternFill patternType="none">
          <fgColor indexed="64"/>
          <bgColor auto="1"/>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4" formatCode="#,##0.00"/>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numFmt numFmtId="4" formatCode="#,##0.00"/>
      <fill>
        <patternFill patternType="none">
          <fgColor indexed="64"/>
          <bgColor auto="1"/>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4" formatCode="#,##0.00"/>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4" formatCode="#,##0.00"/>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4" formatCode="#,##0.00"/>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numFmt numFmtId="4" formatCode="#,##0.00"/>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1"/>
        <color auto="1"/>
        <name val="Calibri"/>
        <family val="2"/>
        <scheme val="minor"/>
      </font>
      <fill>
        <patternFill patternType="none">
          <fgColor indexed="64"/>
          <bgColor auto="1"/>
        </patternFill>
      </fill>
      <alignment vertical="top"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font>
        <b val="0"/>
        <strike val="0"/>
        <outline val="0"/>
        <shadow val="0"/>
        <u val="none"/>
        <vertAlign val="baseline"/>
        <sz val="11"/>
        <name val="Calibri"/>
        <family val="2"/>
        <scheme val="minor"/>
      </font>
      <alignment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dxf>
    <dxf>
      <border>
        <bottom style="thin">
          <color indexed="64"/>
        </bottom>
      </border>
    </dxf>
    <dxf>
      <font>
        <b/>
        <i val="0"/>
        <strike val="0"/>
        <condense val="0"/>
        <extend val="0"/>
        <outline val="0"/>
        <shadow val="0"/>
        <u val="none"/>
        <vertAlign val="baseline"/>
        <sz val="12"/>
        <color theme="1"/>
        <name val="Calibri"/>
        <family val="2"/>
        <scheme val="minor"/>
      </font>
      <fill>
        <patternFill patternType="solid">
          <fgColor indexed="64"/>
          <bgColor theme="4"/>
        </patternFill>
      </fill>
      <alignment horizontal="left"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Mariana Acatrinei" id="{DDA9835A-2965-49AC-A447-8CC4BEACE2E5}" userId="S-1-5-21-1335690349-1632514493-598330653-138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DDCCF3F-7928-4C6B-A898-D5DC29077701}" name="Table53" displayName="Table53" ref="E1:AA140" totalsRowCount="1" headerRowDxfId="51" dataDxfId="49" totalsRowDxfId="47" headerRowBorderDxfId="50" tableBorderDxfId="48" totalsRowBorderDxfId="46">
  <autoFilter ref="E1:AA139" xr:uid="{86F9CE5F-0E2E-4C9B-869F-9AB2756DE981}"/>
  <tableColumns count="23">
    <tableColumn id="1" xr3:uid="{FDFAEDB7-FFCD-4269-BAB8-C787021C53ED}" name="Prioritate" dataDxfId="45" totalsRowDxfId="44"/>
    <tableColumn id="2" xr3:uid="{385F1138-2C32-41C0-990D-383DFB15380A}" name="Operatiune" dataDxfId="43" totalsRowDxfId="42"/>
    <tableColumn id="3" xr3:uid="{3B138C9B-5962-4C32-85B5-4FEDE715D703}" name="Obiectivele apelului de finanțare" dataDxfId="41" totalsRowDxfId="40"/>
    <tableColumn id="4" xr3:uid="{AA45A6BB-209A-4D03-8E5C-1BDECA3FB8BA}" name="Principalele activități finanțate" dataDxfId="39" totalsRowDxfId="38"/>
    <tableColumn id="5" xr3:uid="{E1D195B2-3609-4612-A0EC-1037FFC18426}" name="Sursă de finanțare (tip fond)" dataDxfId="37" totalsRowDxfId="36"/>
    <tableColumn id="6" xr3:uid="{58C36B5C-7234-49DE-8FBC-C9C1895FDFE1}" name="Obiectiv de politică vizat" dataDxfId="35" totalsRowDxfId="34"/>
    <tableColumn id="7" xr3:uid="{F94DCEDD-C407-47C1-A826-2B41058A9AE4}" name="Obiectiv specific vizat" dataDxfId="33" totalsRowDxfId="32"/>
    <tableColumn id="8" xr3:uid="{540CBFB1-99BA-4E16-B0EB-D1A637F23381}" name="Zona geografică vizată " dataDxfId="31" totalsRowDxfId="30"/>
    <tableColumn id="25" xr3:uid="{B5A5D6B4-FF5B-4027-9607-9C56A23623C8}" name="Tip apel_x000a_" dataDxfId="29" totalsRowDxfId="28"/>
    <tableColumn id="9" xr3:uid="{81CB46C3-4187-4E37-A587-A3DC9A357A4C}" name="Operatiune de Importanță strategică (OIS)" dataDxfId="27" totalsRowDxfId="26"/>
    <tableColumn id="10" xr3:uid="{FBCA1DDD-1C74-47B1-BEBF-7D54FB088F0A}" name="ALOCARE TOTALA" totalsRowFunction="sum" dataDxfId="25" totalsRowDxfId="24"/>
    <tableColumn id="14" xr3:uid="{A4C8C783-A98E-4E27-9B0C-8BACFA2146D4}" name="Contribuția Uniunii_x000a_TOTAL" totalsRowFunction="sum" dataDxfId="23" totalsRowDxfId="22"/>
    <tableColumn id="26" xr3:uid="{D2FF2FFC-2B19-489F-A093-C8B9BEEA9E73}" name="Tipul de solicitanți eligibili / Beneficiari eligibili " dataDxfId="21" totalsRowDxfId="20"/>
    <tableColumn id="27" xr3:uid="{8F8B962D-9F05-44C4-80F4-3D3822101469}" name="Principalele tipuri de cheltuieli finanțate" dataDxfId="19" totalsRowDxfId="18"/>
    <tableColumn id="28" xr3:uid="{C3B71F6A-3253-42EC-B1AE-BFDE72A9D48B}" name="Stadiu apel " dataDxfId="17" totalsRowDxfId="16"/>
    <tableColumn id="29" xr3:uid="{C6E3B691-7FBE-42BF-8FDE-4AA0C86B49F1}" name="Dată deschidere apel " dataDxfId="15" totalsRowDxfId="14"/>
    <tableColumn id="30" xr3:uid="{38595D8E-F084-4EB3-98FB-5746FCCF384A}" name="Dată închidere apel " dataDxfId="13" totalsRowDxfId="12"/>
    <tableColumn id="31" xr3:uid="{CF9369E0-BF58-4AD4-8CBA-EC629A60902F}" name="Data estimată de începere evaluare tehnică și financiară" dataDxfId="11" totalsRowDxfId="10"/>
    <tableColumn id="32" xr3:uid="{7E2A1D36-C2E0-4B48-91FA-D06341BB9895}" name="Data estimată de finalizare evaluare tehnică și financiară" dataDxfId="9" totalsRowDxfId="8"/>
    <tableColumn id="33" xr3:uid="{5C34562D-3ED7-4B3C-BD87-9187E4568873}" name="Data estimată de începere a perioadei de contractare" dataDxfId="7" totalsRowDxfId="6"/>
    <tableColumn id="34" xr3:uid="{1F0BC36C-4670-45EE-8670-55EF191B641B}" name="Data estimată de finalizare a perioadei de contractare" dataDxfId="5" totalsRowDxfId="4"/>
    <tableColumn id="35" xr3:uid="{E9D8B063-249D-4214-8894-1DB15149145D}" name="Data estimată de începere a perioadei de implementare a proiectelor" dataDxfId="3" totalsRowDxfId="2"/>
    <tableColumn id="36" xr3:uid="{8E7F990E-4539-4CBB-B07B-EF409608D674}" name="Data estimată de finalizare a perioadei de implementare a proiectelor" dataDxfId="1" totalsRowDxfId="0"/>
  </tableColumns>
  <tableStyleInfo name="TableStyleMedium2" showFirstColumn="0" showLastColumn="0" showRowStripes="1" showColumnStripes="0"/>
</table>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O36" dT="2023-12-15T12:51:48.54" personId="{DDA9835A-2965-49AC-A447-8CC4BEACE2E5}" id="{FE439430-484D-4B32-A2D4-FB2A4B46F4D9}">
    <text>5 mil</text>
  </threadedComment>
  <threadedComment ref="O84" dT="2023-12-19T16:18:36.62" personId="{DDA9835A-2965-49AC-A447-8CC4BEACE2E5}" id="{A917C529-342D-4FC1-A973-29C9B8A80EFE}">
    <text>5 mil</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BBC34-FE41-4F2D-8E51-F74479EC094C}">
  <sheetPr>
    <pageSetUpPr fitToPage="1"/>
  </sheetPr>
  <dimension ref="A1:AA143"/>
  <sheetViews>
    <sheetView tabSelected="1" zoomScale="60" zoomScaleNormal="60" workbookViewId="0">
      <pane ySplit="2" topLeftCell="A3" activePane="bottomLeft" state="frozen"/>
      <selection activeCell="C1" sqref="C1"/>
      <selection pane="bottomLeft" activeCell="A21" sqref="A21"/>
    </sheetView>
  </sheetViews>
  <sheetFormatPr defaultColWidth="9.140625" defaultRowHeight="15" x14ac:dyDescent="0.25"/>
  <cols>
    <col min="1" max="1" width="11" style="4" customWidth="1"/>
    <col min="2" max="2" width="22.42578125" style="4" customWidth="1"/>
    <col min="3" max="3" width="27.42578125" style="4" customWidth="1"/>
    <col min="4" max="4" width="22.85546875" style="4" customWidth="1"/>
    <col min="5" max="5" width="21.7109375" style="4" customWidth="1"/>
    <col min="6" max="6" width="18.140625" style="7" customWidth="1"/>
    <col min="7" max="7" width="31.7109375" style="7" customWidth="1"/>
    <col min="8" max="8" width="22.28515625" style="6" customWidth="1"/>
    <col min="9" max="9" width="16.42578125" style="4" customWidth="1"/>
    <col min="10" max="10" width="18.28515625" style="4" customWidth="1"/>
    <col min="11" max="11" width="16.42578125" style="4" customWidth="1"/>
    <col min="12" max="12" width="19.5703125" style="7" customWidth="1"/>
    <col min="13" max="13" width="14.42578125" style="7" customWidth="1"/>
    <col min="14" max="14" width="17.28515625" style="7" customWidth="1"/>
    <col min="15" max="15" width="25.28515625" style="4" customWidth="1"/>
    <col min="16" max="16" width="24.85546875" style="4" customWidth="1"/>
    <col min="17" max="17" width="45.85546875" style="4" customWidth="1"/>
    <col min="18" max="18" width="20.85546875" style="4" customWidth="1"/>
    <col min="19" max="19" width="11.7109375" style="4" customWidth="1"/>
    <col min="20" max="20" width="14.7109375" style="4" customWidth="1"/>
    <col min="21" max="25" width="15.85546875" style="4" customWidth="1"/>
    <col min="26" max="27" width="14.28515625" style="4" customWidth="1"/>
    <col min="28" max="16384" width="9.140625" style="4"/>
  </cols>
  <sheetData>
    <row r="1" spans="1:27" s="39" customFormat="1" ht="99.75" customHeight="1" x14ac:dyDescent="0.25">
      <c r="A1" s="40" t="s">
        <v>184</v>
      </c>
      <c r="B1" s="40" t="s">
        <v>185</v>
      </c>
      <c r="C1" s="40" t="s">
        <v>186</v>
      </c>
      <c r="D1" s="40" t="s">
        <v>187</v>
      </c>
      <c r="E1" s="36" t="s">
        <v>11</v>
      </c>
      <c r="F1" s="37" t="s">
        <v>50</v>
      </c>
      <c r="G1" s="37" t="s">
        <v>191</v>
      </c>
      <c r="H1" s="37" t="s">
        <v>192</v>
      </c>
      <c r="I1" s="37" t="s">
        <v>195</v>
      </c>
      <c r="J1" s="37" t="s">
        <v>193</v>
      </c>
      <c r="K1" s="37" t="s">
        <v>194</v>
      </c>
      <c r="L1" s="35" t="s">
        <v>196</v>
      </c>
      <c r="M1" s="37" t="s">
        <v>239</v>
      </c>
      <c r="N1" s="38" t="s">
        <v>197</v>
      </c>
      <c r="O1" s="37" t="s">
        <v>65</v>
      </c>
      <c r="P1" s="38" t="s">
        <v>66</v>
      </c>
      <c r="Q1" s="37" t="s">
        <v>198</v>
      </c>
      <c r="R1" s="37" t="s">
        <v>199</v>
      </c>
      <c r="S1" s="37" t="s">
        <v>200</v>
      </c>
      <c r="T1" s="37" t="s">
        <v>201</v>
      </c>
      <c r="U1" s="37" t="s">
        <v>202</v>
      </c>
      <c r="V1" s="37" t="s">
        <v>203</v>
      </c>
      <c r="W1" s="37" t="s">
        <v>204</v>
      </c>
      <c r="X1" s="37" t="s">
        <v>205</v>
      </c>
      <c r="Y1" s="37" t="s">
        <v>206</v>
      </c>
      <c r="Z1" s="37" t="s">
        <v>207</v>
      </c>
      <c r="AA1" s="37" t="s">
        <v>208</v>
      </c>
    </row>
    <row r="2" spans="1:27" s="1" customFormat="1" ht="75.75" customHeight="1" x14ac:dyDescent="0.25">
      <c r="A2" s="34">
        <v>1</v>
      </c>
      <c r="B2" s="34" t="s">
        <v>189</v>
      </c>
      <c r="C2" s="34" t="s">
        <v>188</v>
      </c>
      <c r="D2" s="34" t="s">
        <v>190</v>
      </c>
      <c r="E2" s="23">
        <v>1</v>
      </c>
      <c r="F2" s="13" t="s">
        <v>159</v>
      </c>
      <c r="G2" s="13" t="s">
        <v>70</v>
      </c>
      <c r="H2" s="17" t="s">
        <v>71</v>
      </c>
      <c r="I2" s="13" t="s">
        <v>7</v>
      </c>
      <c r="J2" s="13" t="s">
        <v>6</v>
      </c>
      <c r="K2" s="13" t="s">
        <v>15</v>
      </c>
      <c r="L2" s="18" t="s">
        <v>25</v>
      </c>
      <c r="M2" s="18" t="s">
        <v>377</v>
      </c>
      <c r="N2" s="18" t="s">
        <v>94</v>
      </c>
      <c r="O2" s="19">
        <v>30000000</v>
      </c>
      <c r="P2" s="19">
        <v>25500000</v>
      </c>
      <c r="Q2" s="13" t="s">
        <v>321</v>
      </c>
      <c r="R2" s="13" t="s">
        <v>210</v>
      </c>
      <c r="S2" s="13" t="s">
        <v>209</v>
      </c>
      <c r="T2" s="13" t="s">
        <v>228</v>
      </c>
      <c r="U2" s="13" t="s">
        <v>228</v>
      </c>
      <c r="V2" s="13" t="s">
        <v>229</v>
      </c>
      <c r="W2" s="13" t="s">
        <v>229</v>
      </c>
      <c r="X2" s="13" t="s">
        <v>229</v>
      </c>
      <c r="Y2" s="13" t="s">
        <v>229</v>
      </c>
      <c r="Z2" s="13" t="s">
        <v>229</v>
      </c>
      <c r="AA2" s="13" t="s">
        <v>230</v>
      </c>
    </row>
    <row r="3" spans="1:27" s="24" customFormat="1" ht="197.25" customHeight="1" x14ac:dyDescent="0.25">
      <c r="A3" s="13">
        <v>2</v>
      </c>
      <c r="B3" s="13" t="s">
        <v>189</v>
      </c>
      <c r="C3" s="13" t="s">
        <v>188</v>
      </c>
      <c r="D3" s="13" t="s">
        <v>190</v>
      </c>
      <c r="E3" s="23">
        <v>1</v>
      </c>
      <c r="F3" s="13" t="s">
        <v>32</v>
      </c>
      <c r="G3" s="13" t="s">
        <v>39</v>
      </c>
      <c r="H3" s="13" t="s">
        <v>370</v>
      </c>
      <c r="I3" s="13" t="s">
        <v>5</v>
      </c>
      <c r="J3" s="13" t="s">
        <v>6</v>
      </c>
      <c r="K3" s="13" t="s">
        <v>9</v>
      </c>
      <c r="L3" s="13" t="s">
        <v>16</v>
      </c>
      <c r="M3" s="13" t="s">
        <v>214</v>
      </c>
      <c r="N3" s="13" t="s">
        <v>94</v>
      </c>
      <c r="O3" s="19">
        <v>19000000</v>
      </c>
      <c r="P3" s="19">
        <f>Table53[[#This Row],[ALOCARE TOTALA]]*0.807886591</f>
        <v>15349845.229</v>
      </c>
      <c r="Q3" s="16" t="s">
        <v>331</v>
      </c>
      <c r="R3" s="13" t="s">
        <v>210</v>
      </c>
      <c r="S3" s="13" t="s">
        <v>209</v>
      </c>
      <c r="T3" s="16" t="s">
        <v>231</v>
      </c>
      <c r="U3" s="16" t="s">
        <v>259</v>
      </c>
      <c r="V3" s="16" t="s">
        <v>259</v>
      </c>
      <c r="W3" s="16" t="s">
        <v>259</v>
      </c>
      <c r="X3" s="16" t="s">
        <v>259</v>
      </c>
      <c r="Y3" s="16" t="s">
        <v>253</v>
      </c>
      <c r="Z3" s="16" t="s">
        <v>253</v>
      </c>
      <c r="AA3" s="16" t="s">
        <v>230</v>
      </c>
    </row>
    <row r="4" spans="1:27" s="24" customFormat="1" ht="228" customHeight="1" x14ac:dyDescent="0.25">
      <c r="A4" s="34">
        <v>3</v>
      </c>
      <c r="B4" s="34" t="s">
        <v>189</v>
      </c>
      <c r="C4" s="34" t="s">
        <v>188</v>
      </c>
      <c r="D4" s="34" t="s">
        <v>190</v>
      </c>
      <c r="E4" s="23">
        <v>1</v>
      </c>
      <c r="F4" s="13" t="s">
        <v>32</v>
      </c>
      <c r="G4" s="13" t="s">
        <v>39</v>
      </c>
      <c r="H4" s="13" t="s">
        <v>40</v>
      </c>
      <c r="I4" s="13" t="s">
        <v>5</v>
      </c>
      <c r="J4" s="13" t="s">
        <v>6</v>
      </c>
      <c r="K4" s="13" t="s">
        <v>9</v>
      </c>
      <c r="L4" s="18" t="s">
        <v>25</v>
      </c>
      <c r="M4" s="13" t="s">
        <v>214</v>
      </c>
      <c r="N4" s="18" t="s">
        <v>94</v>
      </c>
      <c r="O4" s="19">
        <v>10000000</v>
      </c>
      <c r="P4" s="19">
        <v>8050000</v>
      </c>
      <c r="Q4" s="13" t="s">
        <v>332</v>
      </c>
      <c r="R4" s="13" t="s">
        <v>210</v>
      </c>
      <c r="S4" s="13" t="s">
        <v>209</v>
      </c>
      <c r="T4" s="16" t="s">
        <v>254</v>
      </c>
      <c r="U4" s="16" t="s">
        <v>254</v>
      </c>
      <c r="V4" s="16" t="s">
        <v>254</v>
      </c>
      <c r="W4" s="16" t="s">
        <v>281</v>
      </c>
      <c r="X4" s="16" t="s">
        <v>281</v>
      </c>
      <c r="Y4" s="16" t="s">
        <v>281</v>
      </c>
      <c r="Z4" s="16" t="s">
        <v>281</v>
      </c>
      <c r="AA4" s="16" t="s">
        <v>233</v>
      </c>
    </row>
    <row r="5" spans="1:27" s="1" customFormat="1" ht="75" x14ac:dyDescent="0.25">
      <c r="A5" s="13">
        <v>4</v>
      </c>
      <c r="B5" s="13" t="s">
        <v>189</v>
      </c>
      <c r="C5" s="13" t="s">
        <v>188</v>
      </c>
      <c r="D5" s="13" t="s">
        <v>190</v>
      </c>
      <c r="E5" s="23">
        <v>1</v>
      </c>
      <c r="F5" s="13" t="s">
        <v>33</v>
      </c>
      <c r="G5" s="13" t="s">
        <v>73</v>
      </c>
      <c r="H5" s="17" t="s">
        <v>83</v>
      </c>
      <c r="I5" s="13" t="s">
        <v>7</v>
      </c>
      <c r="J5" s="13" t="s">
        <v>6</v>
      </c>
      <c r="K5" s="13" t="s">
        <v>15</v>
      </c>
      <c r="L5" s="18" t="s">
        <v>25</v>
      </c>
      <c r="M5" s="18" t="s">
        <v>377</v>
      </c>
      <c r="N5" s="18" t="s">
        <v>94</v>
      </c>
      <c r="O5" s="19">
        <v>4800000</v>
      </c>
      <c r="P5" s="19">
        <v>4080000</v>
      </c>
      <c r="Q5" s="13" t="s">
        <v>322</v>
      </c>
      <c r="R5" s="13" t="s">
        <v>210</v>
      </c>
      <c r="S5" s="13" t="s">
        <v>209</v>
      </c>
      <c r="T5" s="13" t="s">
        <v>227</v>
      </c>
      <c r="U5" s="13" t="s">
        <v>227</v>
      </c>
      <c r="V5" s="13" t="s">
        <v>228</v>
      </c>
      <c r="W5" s="13" t="s">
        <v>228</v>
      </c>
      <c r="X5" s="13" t="s">
        <v>228</v>
      </c>
      <c r="Y5" s="13" t="s">
        <v>228</v>
      </c>
      <c r="Z5" s="13" t="s">
        <v>228</v>
      </c>
      <c r="AA5" s="13" t="s">
        <v>230</v>
      </c>
    </row>
    <row r="6" spans="1:27" s="1" customFormat="1" ht="75" x14ac:dyDescent="0.25">
      <c r="A6" s="34">
        <v>5</v>
      </c>
      <c r="B6" s="34" t="s">
        <v>189</v>
      </c>
      <c r="C6" s="34" t="s">
        <v>188</v>
      </c>
      <c r="D6" s="34" t="s">
        <v>190</v>
      </c>
      <c r="E6" s="23">
        <v>1</v>
      </c>
      <c r="F6" s="13" t="s">
        <v>33</v>
      </c>
      <c r="G6" s="13" t="s">
        <v>74</v>
      </c>
      <c r="H6" s="17" t="s">
        <v>83</v>
      </c>
      <c r="I6" s="13" t="s">
        <v>7</v>
      </c>
      <c r="J6" s="13" t="s">
        <v>6</v>
      </c>
      <c r="K6" s="13" t="s">
        <v>15</v>
      </c>
      <c r="L6" s="18" t="s">
        <v>26</v>
      </c>
      <c r="M6" s="18" t="s">
        <v>377</v>
      </c>
      <c r="N6" s="18" t="s">
        <v>94</v>
      </c>
      <c r="O6" s="19">
        <v>120000</v>
      </c>
      <c r="P6" s="19">
        <v>48000</v>
      </c>
      <c r="Q6" s="13" t="s">
        <v>322</v>
      </c>
      <c r="R6" s="13" t="s">
        <v>210</v>
      </c>
      <c r="S6" s="13" t="s">
        <v>209</v>
      </c>
      <c r="T6" s="13" t="s">
        <v>227</v>
      </c>
      <c r="U6" s="13" t="s">
        <v>227</v>
      </c>
      <c r="V6" s="13" t="s">
        <v>228</v>
      </c>
      <c r="W6" s="13" t="s">
        <v>228</v>
      </c>
      <c r="X6" s="13" t="s">
        <v>228</v>
      </c>
      <c r="Y6" s="13" t="s">
        <v>228</v>
      </c>
      <c r="Z6" s="13" t="s">
        <v>228</v>
      </c>
      <c r="AA6" s="13" t="s">
        <v>230</v>
      </c>
    </row>
    <row r="7" spans="1:27" s="24" customFormat="1" ht="192.75" customHeight="1" x14ac:dyDescent="0.25">
      <c r="A7" s="13">
        <v>6</v>
      </c>
      <c r="B7" s="13" t="s">
        <v>189</v>
      </c>
      <c r="C7" s="13" t="s">
        <v>188</v>
      </c>
      <c r="D7" s="13" t="s">
        <v>190</v>
      </c>
      <c r="E7" s="23">
        <v>1</v>
      </c>
      <c r="F7" s="13" t="s">
        <v>33</v>
      </c>
      <c r="G7" s="13" t="s">
        <v>37</v>
      </c>
      <c r="H7" s="13" t="s">
        <v>38</v>
      </c>
      <c r="I7" s="13" t="s">
        <v>5</v>
      </c>
      <c r="J7" s="13" t="s">
        <v>6</v>
      </c>
      <c r="K7" s="13" t="s">
        <v>9</v>
      </c>
      <c r="L7" s="13" t="s">
        <v>16</v>
      </c>
      <c r="M7" s="13" t="s">
        <v>211</v>
      </c>
      <c r="N7" s="13" t="s">
        <v>94</v>
      </c>
      <c r="O7" s="19">
        <v>2000000</v>
      </c>
      <c r="P7" s="19">
        <f>Table53[[#This Row],[ALOCARE TOTALA]]*0.807886591</f>
        <v>1615773.182</v>
      </c>
      <c r="Q7" s="13" t="s">
        <v>333</v>
      </c>
      <c r="R7" s="13" t="s">
        <v>210</v>
      </c>
      <c r="S7" s="13" t="s">
        <v>209</v>
      </c>
      <c r="T7" s="16" t="s">
        <v>228</v>
      </c>
      <c r="U7" s="16" t="s">
        <v>229</v>
      </c>
      <c r="V7" s="16" t="s">
        <v>229</v>
      </c>
      <c r="W7" s="16" t="s">
        <v>231</v>
      </c>
      <c r="X7" s="16" t="s">
        <v>231</v>
      </c>
      <c r="Y7" s="16" t="s">
        <v>231</v>
      </c>
      <c r="Z7" s="16" t="s">
        <v>259</v>
      </c>
      <c r="AA7" s="16" t="s">
        <v>232</v>
      </c>
    </row>
    <row r="8" spans="1:27" s="24" customFormat="1" ht="225" x14ac:dyDescent="0.25">
      <c r="A8" s="34">
        <v>7</v>
      </c>
      <c r="B8" s="34" t="s">
        <v>189</v>
      </c>
      <c r="C8" s="34" t="s">
        <v>188</v>
      </c>
      <c r="D8" s="34" t="s">
        <v>190</v>
      </c>
      <c r="E8" s="23">
        <v>1</v>
      </c>
      <c r="F8" s="13" t="s">
        <v>34</v>
      </c>
      <c r="G8" s="13" t="s">
        <v>45</v>
      </c>
      <c r="H8" s="26" t="s">
        <v>371</v>
      </c>
      <c r="I8" s="13" t="s">
        <v>5</v>
      </c>
      <c r="J8" s="13" t="s">
        <v>6</v>
      </c>
      <c r="K8" s="13" t="s">
        <v>9</v>
      </c>
      <c r="L8" s="13" t="s">
        <v>16</v>
      </c>
      <c r="M8" s="13" t="s">
        <v>214</v>
      </c>
      <c r="N8" s="13" t="s">
        <v>94</v>
      </c>
      <c r="O8" s="19">
        <v>5000000</v>
      </c>
      <c r="P8" s="19">
        <f>Table53[[#This Row],[ALOCARE TOTALA]]*0.807886591</f>
        <v>4039432.9550000001</v>
      </c>
      <c r="Q8" s="13" t="s">
        <v>334</v>
      </c>
      <c r="R8" s="13" t="s">
        <v>210</v>
      </c>
      <c r="S8" s="13" t="s">
        <v>209</v>
      </c>
      <c r="T8" s="16" t="s">
        <v>231</v>
      </c>
      <c r="U8" s="16" t="s">
        <v>259</v>
      </c>
      <c r="V8" s="16" t="s">
        <v>259</v>
      </c>
      <c r="W8" s="16" t="s">
        <v>259</v>
      </c>
      <c r="X8" s="16" t="s">
        <v>259</v>
      </c>
      <c r="Y8" s="16" t="s">
        <v>253</v>
      </c>
      <c r="Z8" s="16" t="s">
        <v>253</v>
      </c>
      <c r="AA8" s="16" t="s">
        <v>230</v>
      </c>
    </row>
    <row r="9" spans="1:27" s="24" customFormat="1" ht="147" customHeight="1" x14ac:dyDescent="0.25">
      <c r="A9" s="13">
        <v>8</v>
      </c>
      <c r="B9" s="13" t="s">
        <v>189</v>
      </c>
      <c r="C9" s="13" t="s">
        <v>188</v>
      </c>
      <c r="D9" s="13" t="s">
        <v>190</v>
      </c>
      <c r="E9" s="23">
        <v>1</v>
      </c>
      <c r="F9" s="13" t="s">
        <v>34</v>
      </c>
      <c r="G9" s="13" t="s">
        <v>45</v>
      </c>
      <c r="H9" s="26" t="s">
        <v>46</v>
      </c>
      <c r="I9" s="13" t="s">
        <v>5</v>
      </c>
      <c r="J9" s="13" t="s">
        <v>6</v>
      </c>
      <c r="K9" s="13" t="s">
        <v>9</v>
      </c>
      <c r="L9" s="18" t="s">
        <v>25</v>
      </c>
      <c r="M9" s="13" t="s">
        <v>214</v>
      </c>
      <c r="N9" s="18" t="s">
        <v>94</v>
      </c>
      <c r="O9" s="19">
        <v>10263637.958129434</v>
      </c>
      <c r="P9" s="19">
        <v>8724092.2644100189</v>
      </c>
      <c r="Q9" s="16" t="s">
        <v>335</v>
      </c>
      <c r="R9" s="13" t="s">
        <v>210</v>
      </c>
      <c r="S9" s="13" t="s">
        <v>209</v>
      </c>
      <c r="T9" s="16" t="s">
        <v>259</v>
      </c>
      <c r="U9" s="16" t="s">
        <v>259</v>
      </c>
      <c r="V9" s="16" t="s">
        <v>259</v>
      </c>
      <c r="W9" s="16" t="s">
        <v>253</v>
      </c>
      <c r="X9" s="16" t="s">
        <v>253</v>
      </c>
      <c r="Y9" s="16" t="s">
        <v>253</v>
      </c>
      <c r="Z9" s="16" t="s">
        <v>253</v>
      </c>
      <c r="AA9" s="16" t="s">
        <v>230</v>
      </c>
    </row>
    <row r="10" spans="1:27" s="24" customFormat="1" ht="159.6" customHeight="1" x14ac:dyDescent="0.25">
      <c r="A10" s="34">
        <v>9</v>
      </c>
      <c r="B10" s="34" t="s">
        <v>189</v>
      </c>
      <c r="C10" s="34" t="s">
        <v>188</v>
      </c>
      <c r="D10" s="34" t="s">
        <v>190</v>
      </c>
      <c r="E10" s="23">
        <v>1</v>
      </c>
      <c r="F10" s="13" t="s">
        <v>34</v>
      </c>
      <c r="G10" s="13" t="s">
        <v>45</v>
      </c>
      <c r="H10" s="26" t="s">
        <v>46</v>
      </c>
      <c r="I10" s="13" t="s">
        <v>5</v>
      </c>
      <c r="J10" s="13" t="s">
        <v>6</v>
      </c>
      <c r="K10" s="13" t="s">
        <v>9</v>
      </c>
      <c r="L10" s="18" t="s">
        <v>26</v>
      </c>
      <c r="M10" s="13" t="s">
        <v>214</v>
      </c>
      <c r="N10" s="18" t="s">
        <v>94</v>
      </c>
      <c r="O10" s="19">
        <v>2000000</v>
      </c>
      <c r="P10" s="19">
        <v>800000</v>
      </c>
      <c r="Q10" s="16" t="s">
        <v>335</v>
      </c>
      <c r="R10" s="13" t="s">
        <v>210</v>
      </c>
      <c r="S10" s="13" t="s">
        <v>209</v>
      </c>
      <c r="T10" s="16" t="s">
        <v>259</v>
      </c>
      <c r="U10" s="16" t="s">
        <v>259</v>
      </c>
      <c r="V10" s="16" t="s">
        <v>259</v>
      </c>
      <c r="W10" s="16" t="s">
        <v>253</v>
      </c>
      <c r="X10" s="16" t="s">
        <v>253</v>
      </c>
      <c r="Y10" s="16" t="s">
        <v>253</v>
      </c>
      <c r="Z10" s="16" t="s">
        <v>253</v>
      </c>
      <c r="AA10" s="16" t="s">
        <v>230</v>
      </c>
    </row>
    <row r="11" spans="1:27" s="1" customFormat="1" ht="210" x14ac:dyDescent="0.25">
      <c r="A11" s="13">
        <v>10</v>
      </c>
      <c r="B11" s="13" t="s">
        <v>189</v>
      </c>
      <c r="C11" s="13" t="s">
        <v>188</v>
      </c>
      <c r="D11" s="13" t="s">
        <v>190</v>
      </c>
      <c r="E11" s="23">
        <v>1</v>
      </c>
      <c r="F11" s="13" t="s">
        <v>79</v>
      </c>
      <c r="G11" s="13" t="s">
        <v>161</v>
      </c>
      <c r="H11" s="17" t="s">
        <v>84</v>
      </c>
      <c r="I11" s="13" t="s">
        <v>7</v>
      </c>
      <c r="J11" s="13" t="s">
        <v>6</v>
      </c>
      <c r="K11" s="13" t="s">
        <v>15</v>
      </c>
      <c r="L11" s="18" t="s">
        <v>25</v>
      </c>
      <c r="M11" s="18" t="s">
        <v>377</v>
      </c>
      <c r="N11" s="18" t="s">
        <v>94</v>
      </c>
      <c r="O11" s="19">
        <v>2625000</v>
      </c>
      <c r="P11" s="19">
        <v>2231250</v>
      </c>
      <c r="Q11" s="20" t="s">
        <v>323</v>
      </c>
      <c r="R11" s="13" t="s">
        <v>210</v>
      </c>
      <c r="S11" s="13" t="s">
        <v>209</v>
      </c>
      <c r="T11" s="16" t="s">
        <v>228</v>
      </c>
      <c r="U11" s="13" t="s">
        <v>228</v>
      </c>
      <c r="V11" s="13" t="s">
        <v>229</v>
      </c>
      <c r="W11" s="13" t="s">
        <v>229</v>
      </c>
      <c r="X11" s="13" t="s">
        <v>229</v>
      </c>
      <c r="Y11" s="13" t="s">
        <v>229</v>
      </c>
      <c r="Z11" s="13" t="s">
        <v>229</v>
      </c>
      <c r="AA11" s="16" t="s">
        <v>230</v>
      </c>
    </row>
    <row r="12" spans="1:27" s="1" customFormat="1" ht="210" x14ac:dyDescent="0.25">
      <c r="A12" s="34">
        <v>11</v>
      </c>
      <c r="B12" s="34" t="s">
        <v>189</v>
      </c>
      <c r="C12" s="34" t="s">
        <v>188</v>
      </c>
      <c r="D12" s="34" t="s">
        <v>190</v>
      </c>
      <c r="E12" s="23">
        <v>1</v>
      </c>
      <c r="F12" s="13" t="s">
        <v>79</v>
      </c>
      <c r="G12" s="13" t="s">
        <v>162</v>
      </c>
      <c r="H12" s="17" t="s">
        <v>23</v>
      </c>
      <c r="I12" s="13" t="s">
        <v>7</v>
      </c>
      <c r="J12" s="13" t="s">
        <v>6</v>
      </c>
      <c r="K12" s="13" t="s">
        <v>15</v>
      </c>
      <c r="L12" s="18" t="s">
        <v>25</v>
      </c>
      <c r="M12" s="18" t="s">
        <v>377</v>
      </c>
      <c r="N12" s="18" t="s">
        <v>94</v>
      </c>
      <c r="O12" s="19">
        <v>14000000</v>
      </c>
      <c r="P12" s="19">
        <v>11900000</v>
      </c>
      <c r="Q12" s="20" t="s">
        <v>323</v>
      </c>
      <c r="R12" s="13" t="s">
        <v>210</v>
      </c>
      <c r="S12" s="13" t="s">
        <v>209</v>
      </c>
      <c r="T12" s="16" t="s">
        <v>228</v>
      </c>
      <c r="U12" s="13" t="s">
        <v>228</v>
      </c>
      <c r="V12" s="13" t="s">
        <v>229</v>
      </c>
      <c r="W12" s="13" t="s">
        <v>229</v>
      </c>
      <c r="X12" s="13" t="s">
        <v>229</v>
      </c>
      <c r="Y12" s="13" t="s">
        <v>229</v>
      </c>
      <c r="Z12" s="13" t="s">
        <v>229</v>
      </c>
      <c r="AA12" s="16" t="s">
        <v>230</v>
      </c>
    </row>
    <row r="13" spans="1:27" s="1" customFormat="1" ht="210" x14ac:dyDescent="0.25">
      <c r="A13" s="13">
        <v>12</v>
      </c>
      <c r="B13" s="13" t="s">
        <v>189</v>
      </c>
      <c r="C13" s="13" t="s">
        <v>188</v>
      </c>
      <c r="D13" s="13" t="s">
        <v>190</v>
      </c>
      <c r="E13" s="23">
        <v>1</v>
      </c>
      <c r="F13" s="13" t="s">
        <v>79</v>
      </c>
      <c r="G13" s="13" t="s">
        <v>163</v>
      </c>
      <c r="H13" s="17" t="s">
        <v>12</v>
      </c>
      <c r="I13" s="13" t="s">
        <v>7</v>
      </c>
      <c r="J13" s="13" t="s">
        <v>6</v>
      </c>
      <c r="K13" s="13" t="s">
        <v>15</v>
      </c>
      <c r="L13" s="18" t="s">
        <v>25</v>
      </c>
      <c r="M13" s="18" t="s">
        <v>377</v>
      </c>
      <c r="N13" s="18" t="s">
        <v>94</v>
      </c>
      <c r="O13" s="19">
        <v>5625000</v>
      </c>
      <c r="P13" s="19">
        <v>4781250</v>
      </c>
      <c r="Q13" s="20" t="s">
        <v>323</v>
      </c>
      <c r="R13" s="13" t="s">
        <v>210</v>
      </c>
      <c r="S13" s="13" t="s">
        <v>209</v>
      </c>
      <c r="T13" s="16" t="s">
        <v>228</v>
      </c>
      <c r="U13" s="13" t="s">
        <v>228</v>
      </c>
      <c r="V13" s="13" t="s">
        <v>229</v>
      </c>
      <c r="W13" s="13" t="s">
        <v>229</v>
      </c>
      <c r="X13" s="13" t="s">
        <v>229</v>
      </c>
      <c r="Y13" s="13" t="s">
        <v>229</v>
      </c>
      <c r="Z13" s="13" t="s">
        <v>229</v>
      </c>
      <c r="AA13" s="16" t="s">
        <v>230</v>
      </c>
    </row>
    <row r="14" spans="1:27" s="24" customFormat="1" ht="240" x14ac:dyDescent="0.25">
      <c r="A14" s="34">
        <v>13</v>
      </c>
      <c r="B14" s="34" t="s">
        <v>189</v>
      </c>
      <c r="C14" s="34" t="s">
        <v>188</v>
      </c>
      <c r="D14" s="34" t="s">
        <v>190</v>
      </c>
      <c r="E14" s="23">
        <v>1</v>
      </c>
      <c r="F14" s="13" t="s">
        <v>36</v>
      </c>
      <c r="G14" s="13" t="s">
        <v>47</v>
      </c>
      <c r="H14" s="13" t="s">
        <v>372</v>
      </c>
      <c r="I14" s="13" t="s">
        <v>5</v>
      </c>
      <c r="J14" s="13" t="s">
        <v>6</v>
      </c>
      <c r="K14" s="13" t="s">
        <v>9</v>
      </c>
      <c r="L14" s="13" t="s">
        <v>16</v>
      </c>
      <c r="M14" s="13" t="s">
        <v>214</v>
      </c>
      <c r="N14" s="13" t="s">
        <v>94</v>
      </c>
      <c r="O14" s="19">
        <v>12000000</v>
      </c>
      <c r="P14" s="19">
        <f>Table53[[#This Row],[ALOCARE TOTALA]]*0.807886591</f>
        <v>9694639.0920000002</v>
      </c>
      <c r="Q14" s="13" t="s">
        <v>336</v>
      </c>
      <c r="R14" s="13" t="s">
        <v>210</v>
      </c>
      <c r="S14" s="13" t="s">
        <v>209</v>
      </c>
      <c r="T14" s="16" t="s">
        <v>229</v>
      </c>
      <c r="U14" s="16" t="s">
        <v>229</v>
      </c>
      <c r="V14" s="16" t="s">
        <v>229</v>
      </c>
      <c r="W14" s="16" t="s">
        <v>231</v>
      </c>
      <c r="X14" s="16" t="s">
        <v>231</v>
      </c>
      <c r="Y14" s="16" t="s">
        <v>231</v>
      </c>
      <c r="Z14" s="16" t="s">
        <v>231</v>
      </c>
      <c r="AA14" s="16" t="s">
        <v>232</v>
      </c>
    </row>
    <row r="15" spans="1:27" s="1" customFormat="1" ht="150.75" customHeight="1" x14ac:dyDescent="0.25">
      <c r="A15" s="13">
        <v>14</v>
      </c>
      <c r="B15" s="13" t="s">
        <v>189</v>
      </c>
      <c r="C15" s="13" t="s">
        <v>188</v>
      </c>
      <c r="D15" s="13" t="s">
        <v>190</v>
      </c>
      <c r="E15" s="23">
        <v>1</v>
      </c>
      <c r="F15" s="13" t="s">
        <v>80</v>
      </c>
      <c r="G15" s="13" t="s">
        <v>378</v>
      </c>
      <c r="H15" s="17" t="s">
        <v>81</v>
      </c>
      <c r="I15" s="13" t="s">
        <v>7</v>
      </c>
      <c r="J15" s="13" t="s">
        <v>6</v>
      </c>
      <c r="K15" s="13" t="s">
        <v>15</v>
      </c>
      <c r="L15" s="18" t="s">
        <v>25</v>
      </c>
      <c r="M15" s="18" t="s">
        <v>214</v>
      </c>
      <c r="N15" s="18" t="s">
        <v>87</v>
      </c>
      <c r="O15" s="19">
        <v>120000000</v>
      </c>
      <c r="P15" s="19">
        <v>102000000</v>
      </c>
      <c r="Q15" s="20" t="s">
        <v>324</v>
      </c>
      <c r="R15" s="13" t="s">
        <v>210</v>
      </c>
      <c r="S15" s="13" t="s">
        <v>238</v>
      </c>
      <c r="T15" s="14">
        <v>45287</v>
      </c>
      <c r="U15" s="14">
        <v>45412</v>
      </c>
      <c r="V15" s="14">
        <v>45412</v>
      </c>
      <c r="W15" s="14">
        <v>45505</v>
      </c>
      <c r="X15" s="14">
        <v>45505</v>
      </c>
      <c r="Y15" s="14">
        <v>45565</v>
      </c>
      <c r="Z15" s="14">
        <v>45566</v>
      </c>
      <c r="AA15" s="14">
        <v>47118</v>
      </c>
    </row>
    <row r="16" spans="1:27" s="1" customFormat="1" ht="115.5" customHeight="1" x14ac:dyDescent="0.25">
      <c r="A16" s="34">
        <v>15</v>
      </c>
      <c r="B16" s="34" t="s">
        <v>189</v>
      </c>
      <c r="C16" s="34" t="s">
        <v>188</v>
      </c>
      <c r="D16" s="34" t="s">
        <v>190</v>
      </c>
      <c r="E16" s="23">
        <v>1</v>
      </c>
      <c r="F16" s="13" t="s">
        <v>80</v>
      </c>
      <c r="G16" s="13" t="s">
        <v>378</v>
      </c>
      <c r="H16" s="17" t="s">
        <v>81</v>
      </c>
      <c r="I16" s="13" t="s">
        <v>7</v>
      </c>
      <c r="J16" s="13" t="s">
        <v>6</v>
      </c>
      <c r="K16" s="13" t="s">
        <v>15</v>
      </c>
      <c r="L16" s="18" t="s">
        <v>26</v>
      </c>
      <c r="M16" s="18" t="s">
        <v>214</v>
      </c>
      <c r="N16" s="18" t="s">
        <v>87</v>
      </c>
      <c r="O16" s="19">
        <v>20000000</v>
      </c>
      <c r="P16" s="19">
        <v>8000000</v>
      </c>
      <c r="Q16" s="20" t="s">
        <v>324</v>
      </c>
      <c r="R16" s="13" t="s">
        <v>210</v>
      </c>
      <c r="S16" s="13" t="s">
        <v>238</v>
      </c>
      <c r="T16" s="14">
        <v>45287</v>
      </c>
      <c r="U16" s="14">
        <v>45412</v>
      </c>
      <c r="V16" s="14">
        <v>45412</v>
      </c>
      <c r="W16" s="14">
        <v>45505</v>
      </c>
      <c r="X16" s="14">
        <v>45505</v>
      </c>
      <c r="Y16" s="14">
        <v>45565</v>
      </c>
      <c r="Z16" s="14">
        <v>45566</v>
      </c>
      <c r="AA16" s="14">
        <v>47118</v>
      </c>
    </row>
    <row r="17" spans="1:27" s="1" customFormat="1" ht="75.599999999999994" customHeight="1" x14ac:dyDescent="0.25">
      <c r="A17" s="13">
        <v>16</v>
      </c>
      <c r="B17" s="13" t="s">
        <v>189</v>
      </c>
      <c r="C17" s="13" t="s">
        <v>188</v>
      </c>
      <c r="D17" s="13" t="s">
        <v>190</v>
      </c>
      <c r="E17" s="23">
        <v>1</v>
      </c>
      <c r="F17" s="13" t="s">
        <v>80</v>
      </c>
      <c r="G17" s="13" t="s">
        <v>164</v>
      </c>
      <c r="H17" s="17" t="s">
        <v>72</v>
      </c>
      <c r="I17" s="13" t="s">
        <v>7</v>
      </c>
      <c r="J17" s="13" t="s">
        <v>6</v>
      </c>
      <c r="K17" s="13" t="s">
        <v>15</v>
      </c>
      <c r="L17" s="18" t="s">
        <v>25</v>
      </c>
      <c r="M17" s="18" t="s">
        <v>214</v>
      </c>
      <c r="N17" s="18" t="s">
        <v>94</v>
      </c>
      <c r="O17" s="19">
        <v>22549252.07</v>
      </c>
      <c r="P17" s="19">
        <v>19166864.260000002</v>
      </c>
      <c r="Q17" s="13"/>
      <c r="R17" s="13" t="s">
        <v>210</v>
      </c>
      <c r="S17" s="13" t="s">
        <v>209</v>
      </c>
      <c r="T17" s="15">
        <v>45366</v>
      </c>
      <c r="U17" s="15">
        <v>45427</v>
      </c>
      <c r="V17" s="15">
        <v>45428</v>
      </c>
      <c r="W17" s="15">
        <v>45463</v>
      </c>
      <c r="X17" s="15">
        <v>45463</v>
      </c>
      <c r="Y17" s="15">
        <v>45504</v>
      </c>
      <c r="Z17" s="15">
        <v>45505</v>
      </c>
      <c r="AA17" s="15">
        <v>46934</v>
      </c>
    </row>
    <row r="18" spans="1:27" s="1" customFormat="1" ht="147.6" customHeight="1" x14ac:dyDescent="0.25">
      <c r="A18" s="34">
        <v>17</v>
      </c>
      <c r="B18" s="34" t="s">
        <v>189</v>
      </c>
      <c r="C18" s="34" t="s">
        <v>188</v>
      </c>
      <c r="D18" s="34" t="s">
        <v>190</v>
      </c>
      <c r="E18" s="23">
        <v>1</v>
      </c>
      <c r="F18" s="13" t="s">
        <v>80</v>
      </c>
      <c r="G18" s="13" t="s">
        <v>165</v>
      </c>
      <c r="H18" s="17" t="s">
        <v>81</v>
      </c>
      <c r="I18" s="13" t="s">
        <v>7</v>
      </c>
      <c r="J18" s="13" t="s">
        <v>6</v>
      </c>
      <c r="K18" s="13" t="s">
        <v>15</v>
      </c>
      <c r="L18" s="18" t="s">
        <v>25</v>
      </c>
      <c r="M18" s="18" t="s">
        <v>214</v>
      </c>
      <c r="N18" s="18" t="s">
        <v>94</v>
      </c>
      <c r="O18" s="19">
        <v>3000000</v>
      </c>
      <c r="P18" s="19">
        <v>2550000</v>
      </c>
      <c r="Q18" s="20" t="s">
        <v>325</v>
      </c>
      <c r="R18" s="13" t="s">
        <v>210</v>
      </c>
      <c r="S18" s="13" t="s">
        <v>209</v>
      </c>
      <c r="T18" s="13" t="s">
        <v>229</v>
      </c>
      <c r="U18" s="16" t="s">
        <v>229</v>
      </c>
      <c r="V18" s="16" t="s">
        <v>229</v>
      </c>
      <c r="W18" s="16" t="s">
        <v>231</v>
      </c>
      <c r="X18" s="16" t="s">
        <v>231</v>
      </c>
      <c r="Y18" s="16" t="s">
        <v>231</v>
      </c>
      <c r="Z18" s="16" t="s">
        <v>231</v>
      </c>
      <c r="AA18" s="13" t="s">
        <v>230</v>
      </c>
    </row>
    <row r="19" spans="1:27" s="1" customFormat="1" ht="156" customHeight="1" x14ac:dyDescent="0.25">
      <c r="A19" s="13">
        <v>18</v>
      </c>
      <c r="B19" s="13" t="s">
        <v>189</v>
      </c>
      <c r="C19" s="13" t="s">
        <v>188</v>
      </c>
      <c r="D19" s="13" t="s">
        <v>190</v>
      </c>
      <c r="E19" s="23">
        <v>1</v>
      </c>
      <c r="F19" s="13" t="s">
        <v>80</v>
      </c>
      <c r="G19" s="13" t="s">
        <v>165</v>
      </c>
      <c r="H19" s="17" t="s">
        <v>81</v>
      </c>
      <c r="I19" s="13" t="s">
        <v>7</v>
      </c>
      <c r="J19" s="13" t="s">
        <v>6</v>
      </c>
      <c r="K19" s="13" t="s">
        <v>15</v>
      </c>
      <c r="L19" s="18" t="s">
        <v>26</v>
      </c>
      <c r="M19" s="18" t="s">
        <v>214</v>
      </c>
      <c r="N19" s="18" t="s">
        <v>94</v>
      </c>
      <c r="O19" s="19">
        <v>300000</v>
      </c>
      <c r="P19" s="19">
        <v>120000</v>
      </c>
      <c r="Q19" s="13" t="s">
        <v>325</v>
      </c>
      <c r="R19" s="13" t="s">
        <v>210</v>
      </c>
      <c r="S19" s="13" t="s">
        <v>209</v>
      </c>
      <c r="T19" s="13" t="s">
        <v>229</v>
      </c>
      <c r="U19" s="16" t="s">
        <v>229</v>
      </c>
      <c r="V19" s="16" t="s">
        <v>229</v>
      </c>
      <c r="W19" s="16" t="s">
        <v>231</v>
      </c>
      <c r="X19" s="16" t="s">
        <v>231</v>
      </c>
      <c r="Y19" s="16" t="s">
        <v>231</v>
      </c>
      <c r="Z19" s="16" t="s">
        <v>231</v>
      </c>
      <c r="AA19" s="13" t="s">
        <v>230</v>
      </c>
    </row>
    <row r="20" spans="1:27" s="1" customFormat="1" ht="165.75" customHeight="1" x14ac:dyDescent="0.25">
      <c r="A20" s="34">
        <v>19</v>
      </c>
      <c r="B20" s="34" t="s">
        <v>189</v>
      </c>
      <c r="C20" s="34" t="s">
        <v>188</v>
      </c>
      <c r="D20" s="34" t="s">
        <v>190</v>
      </c>
      <c r="E20" s="23">
        <v>1</v>
      </c>
      <c r="F20" s="13" t="s">
        <v>80</v>
      </c>
      <c r="G20" s="13" t="s">
        <v>352</v>
      </c>
      <c r="H20" s="17" t="s">
        <v>82</v>
      </c>
      <c r="I20" s="13" t="s">
        <v>7</v>
      </c>
      <c r="J20" s="13" t="s">
        <v>6</v>
      </c>
      <c r="K20" s="13" t="s">
        <v>15</v>
      </c>
      <c r="L20" s="18" t="s">
        <v>25</v>
      </c>
      <c r="M20" s="18" t="s">
        <v>214</v>
      </c>
      <c r="N20" s="18" t="s">
        <v>89</v>
      </c>
      <c r="O20" s="19">
        <v>34000000</v>
      </c>
      <c r="P20" s="19">
        <v>28900000</v>
      </c>
      <c r="Q20" s="20" t="s">
        <v>326</v>
      </c>
      <c r="R20" s="13" t="s">
        <v>210</v>
      </c>
      <c r="S20" s="13" t="s">
        <v>209</v>
      </c>
      <c r="T20" s="15">
        <v>45301</v>
      </c>
      <c r="U20" s="15">
        <v>45412</v>
      </c>
      <c r="V20" s="15">
        <v>45412</v>
      </c>
      <c r="W20" s="15">
        <v>45505</v>
      </c>
      <c r="X20" s="15">
        <v>45505</v>
      </c>
      <c r="Y20" s="15">
        <v>45565</v>
      </c>
      <c r="Z20" s="14">
        <v>45566</v>
      </c>
      <c r="AA20" s="15">
        <v>46751</v>
      </c>
    </row>
    <row r="21" spans="1:27" s="1" customFormat="1" ht="137.25" customHeight="1" x14ac:dyDescent="0.25">
      <c r="A21" s="13">
        <v>20</v>
      </c>
      <c r="B21" s="13" t="s">
        <v>189</v>
      </c>
      <c r="C21" s="13" t="s">
        <v>188</v>
      </c>
      <c r="D21" s="13" t="s">
        <v>190</v>
      </c>
      <c r="E21" s="23">
        <v>1</v>
      </c>
      <c r="F21" s="13" t="s">
        <v>80</v>
      </c>
      <c r="G21" s="13" t="s">
        <v>352</v>
      </c>
      <c r="H21" s="17" t="s">
        <v>166</v>
      </c>
      <c r="I21" s="13" t="s">
        <v>7</v>
      </c>
      <c r="J21" s="13" t="s">
        <v>6</v>
      </c>
      <c r="K21" s="13" t="s">
        <v>15</v>
      </c>
      <c r="L21" s="18" t="s">
        <v>25</v>
      </c>
      <c r="M21" s="18" t="s">
        <v>214</v>
      </c>
      <c r="N21" s="18" t="s">
        <v>89</v>
      </c>
      <c r="O21" s="19">
        <v>8000000</v>
      </c>
      <c r="P21" s="19">
        <v>6800000</v>
      </c>
      <c r="Q21" s="20" t="s">
        <v>326</v>
      </c>
      <c r="R21" s="13" t="s">
        <v>210</v>
      </c>
      <c r="S21" s="13" t="s">
        <v>209</v>
      </c>
      <c r="T21" s="15" t="s">
        <v>227</v>
      </c>
      <c r="U21" s="15" t="s">
        <v>227</v>
      </c>
      <c r="V21" s="15" t="s">
        <v>228</v>
      </c>
      <c r="W21" s="15" t="s">
        <v>228</v>
      </c>
      <c r="X21" s="15" t="s">
        <v>228</v>
      </c>
      <c r="Y21" s="15" t="s">
        <v>228</v>
      </c>
      <c r="Z21" s="14" t="s">
        <v>228</v>
      </c>
      <c r="AA21" s="15" t="s">
        <v>237</v>
      </c>
    </row>
    <row r="22" spans="1:27" s="1" customFormat="1" ht="138" customHeight="1" x14ac:dyDescent="0.25">
      <c r="A22" s="34">
        <v>21</v>
      </c>
      <c r="B22" s="34" t="s">
        <v>189</v>
      </c>
      <c r="C22" s="34" t="s">
        <v>188</v>
      </c>
      <c r="D22" s="34" t="s">
        <v>190</v>
      </c>
      <c r="E22" s="23">
        <v>1</v>
      </c>
      <c r="F22" s="13" t="s">
        <v>80</v>
      </c>
      <c r="G22" s="13" t="s">
        <v>352</v>
      </c>
      <c r="H22" s="17" t="s">
        <v>82</v>
      </c>
      <c r="I22" s="13" t="s">
        <v>7</v>
      </c>
      <c r="J22" s="13" t="s">
        <v>6</v>
      </c>
      <c r="K22" s="13" t="s">
        <v>15</v>
      </c>
      <c r="L22" s="18" t="s">
        <v>26</v>
      </c>
      <c r="M22" s="18" t="s">
        <v>214</v>
      </c>
      <c r="N22" s="18" t="s">
        <v>89</v>
      </c>
      <c r="O22" s="19">
        <v>8500000</v>
      </c>
      <c r="P22" s="19">
        <v>3400000</v>
      </c>
      <c r="Q22" s="13" t="s">
        <v>326</v>
      </c>
      <c r="R22" s="13" t="s">
        <v>210</v>
      </c>
      <c r="S22" s="13" t="s">
        <v>209</v>
      </c>
      <c r="T22" s="15">
        <v>45301</v>
      </c>
      <c r="U22" s="15">
        <v>45412</v>
      </c>
      <c r="V22" s="15">
        <v>45412</v>
      </c>
      <c r="W22" s="15">
        <v>45505</v>
      </c>
      <c r="X22" s="15">
        <v>45505</v>
      </c>
      <c r="Y22" s="15">
        <v>45565</v>
      </c>
      <c r="Z22" s="14">
        <v>45566</v>
      </c>
      <c r="AA22" s="15">
        <v>46751</v>
      </c>
    </row>
    <row r="23" spans="1:27" s="1" customFormat="1" ht="405" x14ac:dyDescent="0.25">
      <c r="A23" s="13">
        <v>22</v>
      </c>
      <c r="B23" s="13" t="s">
        <v>189</v>
      </c>
      <c r="C23" s="13" t="s">
        <v>188</v>
      </c>
      <c r="D23" s="13" t="s">
        <v>190</v>
      </c>
      <c r="E23" s="23">
        <v>1</v>
      </c>
      <c r="F23" s="13" t="s">
        <v>80</v>
      </c>
      <c r="G23" s="13" t="s">
        <v>352</v>
      </c>
      <c r="H23" s="17" t="s">
        <v>166</v>
      </c>
      <c r="I23" s="13" t="s">
        <v>7</v>
      </c>
      <c r="J23" s="13" t="s">
        <v>6</v>
      </c>
      <c r="K23" s="13" t="s">
        <v>15</v>
      </c>
      <c r="L23" s="18" t="s">
        <v>26</v>
      </c>
      <c r="M23" s="18" t="s">
        <v>214</v>
      </c>
      <c r="N23" s="18" t="s">
        <v>89</v>
      </c>
      <c r="O23" s="19">
        <v>750000</v>
      </c>
      <c r="P23" s="19">
        <v>300000</v>
      </c>
      <c r="Q23" s="13" t="s">
        <v>326</v>
      </c>
      <c r="R23" s="13" t="s">
        <v>210</v>
      </c>
      <c r="S23" s="13" t="s">
        <v>209</v>
      </c>
      <c r="T23" s="16" t="s">
        <v>227</v>
      </c>
      <c r="U23" s="16" t="s">
        <v>227</v>
      </c>
      <c r="V23" s="16" t="s">
        <v>228</v>
      </c>
      <c r="W23" s="16" t="s">
        <v>228</v>
      </c>
      <c r="X23" s="16" t="s">
        <v>228</v>
      </c>
      <c r="Y23" s="16" t="s">
        <v>228</v>
      </c>
      <c r="Z23" s="13" t="s">
        <v>228</v>
      </c>
      <c r="AA23" s="13" t="s">
        <v>237</v>
      </c>
    </row>
    <row r="24" spans="1:27" s="1" customFormat="1" ht="175.5" customHeight="1" x14ac:dyDescent="0.25">
      <c r="A24" s="34">
        <v>23</v>
      </c>
      <c r="B24" s="34" t="s">
        <v>189</v>
      </c>
      <c r="C24" s="34" t="s">
        <v>188</v>
      </c>
      <c r="D24" s="34" t="s">
        <v>190</v>
      </c>
      <c r="E24" s="23">
        <v>1</v>
      </c>
      <c r="F24" s="13" t="s">
        <v>80</v>
      </c>
      <c r="G24" s="13" t="s">
        <v>167</v>
      </c>
      <c r="H24" s="17" t="s">
        <v>81</v>
      </c>
      <c r="I24" s="13" t="s">
        <v>7</v>
      </c>
      <c r="J24" s="13" t="s">
        <v>6</v>
      </c>
      <c r="K24" s="13" t="s">
        <v>15</v>
      </c>
      <c r="L24" s="18" t="s">
        <v>25</v>
      </c>
      <c r="M24" s="18" t="s">
        <v>214</v>
      </c>
      <c r="N24" s="18" t="s">
        <v>89</v>
      </c>
      <c r="O24" s="19">
        <v>32000000</v>
      </c>
      <c r="P24" s="19">
        <v>27200000</v>
      </c>
      <c r="Q24" s="20" t="s">
        <v>327</v>
      </c>
      <c r="R24" s="13" t="s">
        <v>210</v>
      </c>
      <c r="S24" s="13" t="s">
        <v>209</v>
      </c>
      <c r="T24" s="15">
        <v>45301</v>
      </c>
      <c r="U24" s="15">
        <v>45412</v>
      </c>
      <c r="V24" s="15">
        <v>45412</v>
      </c>
      <c r="W24" s="15">
        <v>45505</v>
      </c>
      <c r="X24" s="15">
        <v>45505</v>
      </c>
      <c r="Y24" s="15">
        <v>45565</v>
      </c>
      <c r="Z24" s="14">
        <v>45566</v>
      </c>
      <c r="AA24" s="15">
        <v>46751</v>
      </c>
    </row>
    <row r="25" spans="1:27" s="1" customFormat="1" ht="405" x14ac:dyDescent="0.25">
      <c r="A25" s="13">
        <v>24</v>
      </c>
      <c r="B25" s="13" t="s">
        <v>189</v>
      </c>
      <c r="C25" s="13" t="s">
        <v>188</v>
      </c>
      <c r="D25" s="13" t="s">
        <v>190</v>
      </c>
      <c r="E25" s="23">
        <v>1</v>
      </c>
      <c r="F25" s="13" t="s">
        <v>80</v>
      </c>
      <c r="G25" s="13" t="s">
        <v>167</v>
      </c>
      <c r="H25" s="17" t="s">
        <v>81</v>
      </c>
      <c r="I25" s="13" t="s">
        <v>7</v>
      </c>
      <c r="J25" s="13" t="s">
        <v>6</v>
      </c>
      <c r="K25" s="13" t="s">
        <v>15</v>
      </c>
      <c r="L25" s="18" t="s">
        <v>26</v>
      </c>
      <c r="M25" s="18" t="s">
        <v>214</v>
      </c>
      <c r="N25" s="18" t="s">
        <v>89</v>
      </c>
      <c r="O25" s="19">
        <v>4000000</v>
      </c>
      <c r="P25" s="19">
        <v>1600000</v>
      </c>
      <c r="Q25" s="20" t="s">
        <v>327</v>
      </c>
      <c r="R25" s="13" t="s">
        <v>210</v>
      </c>
      <c r="S25" s="13" t="s">
        <v>209</v>
      </c>
      <c r="T25" s="15">
        <v>45301</v>
      </c>
      <c r="U25" s="15">
        <v>45412</v>
      </c>
      <c r="V25" s="15">
        <v>45412</v>
      </c>
      <c r="W25" s="15">
        <v>45505</v>
      </c>
      <c r="X25" s="15">
        <v>45505</v>
      </c>
      <c r="Y25" s="15">
        <v>45565</v>
      </c>
      <c r="Z25" s="14">
        <v>45566</v>
      </c>
      <c r="AA25" s="15">
        <v>46751</v>
      </c>
    </row>
    <row r="26" spans="1:27" s="24" customFormat="1" ht="405" x14ac:dyDescent="0.25">
      <c r="A26" s="34">
        <v>25</v>
      </c>
      <c r="B26" s="34" t="s">
        <v>189</v>
      </c>
      <c r="C26" s="34" t="s">
        <v>188</v>
      </c>
      <c r="D26" s="34" t="s">
        <v>190</v>
      </c>
      <c r="E26" s="23">
        <v>1</v>
      </c>
      <c r="F26" s="13" t="s">
        <v>24</v>
      </c>
      <c r="G26" s="13" t="s">
        <v>42</v>
      </c>
      <c r="H26" s="13" t="s">
        <v>43</v>
      </c>
      <c r="I26" s="13" t="s">
        <v>5</v>
      </c>
      <c r="J26" s="13" t="s">
        <v>6</v>
      </c>
      <c r="K26" s="13" t="s">
        <v>9</v>
      </c>
      <c r="L26" s="13" t="s">
        <v>16</v>
      </c>
      <c r="M26" s="13" t="s">
        <v>214</v>
      </c>
      <c r="N26" s="13" t="s">
        <v>94</v>
      </c>
      <c r="O26" s="19">
        <v>10000000</v>
      </c>
      <c r="P26" s="19">
        <f>Table53[[#This Row],[ALOCARE TOTALA]]*0.807886591</f>
        <v>8078865.9100000001</v>
      </c>
      <c r="Q26" s="13" t="s">
        <v>337</v>
      </c>
      <c r="R26" s="13" t="s">
        <v>210</v>
      </c>
      <c r="S26" s="13" t="s">
        <v>209</v>
      </c>
      <c r="T26" s="16" t="s">
        <v>227</v>
      </c>
      <c r="U26" s="16" t="s">
        <v>227</v>
      </c>
      <c r="V26" s="16" t="s">
        <v>227</v>
      </c>
      <c r="W26" s="16" t="s">
        <v>228</v>
      </c>
      <c r="X26" s="16" t="s">
        <v>228</v>
      </c>
      <c r="Y26" s="16" t="s">
        <v>228</v>
      </c>
      <c r="Z26" s="16" t="s">
        <v>228</v>
      </c>
      <c r="AA26" s="16" t="s">
        <v>237</v>
      </c>
    </row>
    <row r="27" spans="1:27" s="24" customFormat="1" ht="225" x14ac:dyDescent="0.25">
      <c r="A27" s="13">
        <v>26</v>
      </c>
      <c r="B27" s="13" t="s">
        <v>189</v>
      </c>
      <c r="C27" s="13" t="s">
        <v>188</v>
      </c>
      <c r="D27" s="13" t="s">
        <v>190</v>
      </c>
      <c r="E27" s="23">
        <v>1</v>
      </c>
      <c r="F27" s="13" t="s">
        <v>24</v>
      </c>
      <c r="G27" s="13" t="s">
        <v>42</v>
      </c>
      <c r="H27" s="13" t="s">
        <v>44</v>
      </c>
      <c r="I27" s="13" t="s">
        <v>5</v>
      </c>
      <c r="J27" s="13" t="s">
        <v>6</v>
      </c>
      <c r="K27" s="13" t="s">
        <v>9</v>
      </c>
      <c r="L27" s="18" t="s">
        <v>25</v>
      </c>
      <c r="M27" s="13" t="s">
        <v>214</v>
      </c>
      <c r="N27" s="18" t="s">
        <v>94</v>
      </c>
      <c r="O27" s="19">
        <v>25000000</v>
      </c>
      <c r="P27" s="19">
        <v>21250000</v>
      </c>
      <c r="Q27" s="13" t="s">
        <v>338</v>
      </c>
      <c r="R27" s="13" t="s">
        <v>210</v>
      </c>
      <c r="S27" s="13" t="s">
        <v>209</v>
      </c>
      <c r="T27" s="16" t="s">
        <v>227</v>
      </c>
      <c r="U27" s="16" t="s">
        <v>227</v>
      </c>
      <c r="V27" s="16" t="s">
        <v>227</v>
      </c>
      <c r="W27" s="16" t="s">
        <v>227</v>
      </c>
      <c r="X27" s="16" t="s">
        <v>227</v>
      </c>
      <c r="Y27" s="16" t="s">
        <v>227</v>
      </c>
      <c r="Z27" s="16" t="s">
        <v>228</v>
      </c>
      <c r="AA27" s="16" t="s">
        <v>237</v>
      </c>
    </row>
    <row r="28" spans="1:27" s="24" customFormat="1" ht="225" x14ac:dyDescent="0.25">
      <c r="A28" s="34">
        <v>27</v>
      </c>
      <c r="B28" s="34" t="s">
        <v>189</v>
      </c>
      <c r="C28" s="34" t="s">
        <v>188</v>
      </c>
      <c r="D28" s="34" t="s">
        <v>190</v>
      </c>
      <c r="E28" s="23">
        <v>1</v>
      </c>
      <c r="F28" s="13" t="s">
        <v>24</v>
      </c>
      <c r="G28" s="13" t="s">
        <v>42</v>
      </c>
      <c r="H28" s="13" t="s">
        <v>44</v>
      </c>
      <c r="I28" s="13" t="s">
        <v>5</v>
      </c>
      <c r="J28" s="13" t="s">
        <v>6</v>
      </c>
      <c r="K28" s="13" t="s">
        <v>9</v>
      </c>
      <c r="L28" s="18" t="s">
        <v>26</v>
      </c>
      <c r="M28" s="13" t="s">
        <v>214</v>
      </c>
      <c r="N28" s="18" t="s">
        <v>94</v>
      </c>
      <c r="O28" s="19">
        <v>4000000</v>
      </c>
      <c r="P28" s="19">
        <v>1600000</v>
      </c>
      <c r="Q28" s="13" t="s">
        <v>338</v>
      </c>
      <c r="R28" s="13" t="s">
        <v>210</v>
      </c>
      <c r="S28" s="13" t="s">
        <v>209</v>
      </c>
      <c r="T28" s="16" t="s">
        <v>227</v>
      </c>
      <c r="U28" s="16" t="s">
        <v>227</v>
      </c>
      <c r="V28" s="16" t="s">
        <v>227</v>
      </c>
      <c r="W28" s="16" t="s">
        <v>227</v>
      </c>
      <c r="X28" s="16" t="s">
        <v>227</v>
      </c>
      <c r="Y28" s="16" t="s">
        <v>227</v>
      </c>
      <c r="Z28" s="16" t="s">
        <v>228</v>
      </c>
      <c r="AA28" s="16" t="s">
        <v>237</v>
      </c>
    </row>
    <row r="29" spans="1:27" s="28" customFormat="1" ht="34.5" customHeight="1" x14ac:dyDescent="0.25">
      <c r="A29" s="13">
        <v>28</v>
      </c>
      <c r="B29" s="13" t="s">
        <v>189</v>
      </c>
      <c r="C29" s="13" t="s">
        <v>188</v>
      </c>
      <c r="D29" s="13" t="s">
        <v>190</v>
      </c>
      <c r="E29" s="23">
        <v>1</v>
      </c>
      <c r="F29" s="13" t="s">
        <v>80</v>
      </c>
      <c r="G29" s="27" t="s">
        <v>168</v>
      </c>
      <c r="H29" s="17" t="s">
        <v>81</v>
      </c>
      <c r="I29" s="13" t="s">
        <v>7</v>
      </c>
      <c r="J29" s="13" t="s">
        <v>6</v>
      </c>
      <c r="K29" s="13" t="s">
        <v>15</v>
      </c>
      <c r="L29" s="18" t="s">
        <v>25</v>
      </c>
      <c r="M29" s="18" t="s">
        <v>214</v>
      </c>
      <c r="N29" s="18" t="s">
        <v>94</v>
      </c>
      <c r="O29" s="19">
        <v>16200000</v>
      </c>
      <c r="P29" s="19">
        <v>13770000</v>
      </c>
      <c r="Q29" s="13" t="s">
        <v>328</v>
      </c>
      <c r="R29" s="13" t="s">
        <v>210</v>
      </c>
      <c r="S29" s="13" t="s">
        <v>209</v>
      </c>
      <c r="T29" s="16" t="s">
        <v>227</v>
      </c>
      <c r="U29" s="13" t="s">
        <v>227</v>
      </c>
      <c r="V29" s="13" t="s">
        <v>228</v>
      </c>
      <c r="W29" s="13" t="s">
        <v>228</v>
      </c>
      <c r="X29" s="13" t="s">
        <v>228</v>
      </c>
      <c r="Y29" s="13" t="s">
        <v>228</v>
      </c>
      <c r="Z29" s="13" t="s">
        <v>228</v>
      </c>
      <c r="AA29" s="13" t="s">
        <v>230</v>
      </c>
    </row>
    <row r="30" spans="1:27" s="1" customFormat="1" ht="30.75" customHeight="1" x14ac:dyDescent="0.25">
      <c r="A30" s="34">
        <v>29</v>
      </c>
      <c r="B30" s="34" t="s">
        <v>189</v>
      </c>
      <c r="C30" s="34" t="s">
        <v>188</v>
      </c>
      <c r="D30" s="34" t="s">
        <v>190</v>
      </c>
      <c r="E30" s="23">
        <v>1</v>
      </c>
      <c r="F30" s="13" t="s">
        <v>80</v>
      </c>
      <c r="G30" s="27" t="s">
        <v>168</v>
      </c>
      <c r="H30" s="17" t="s">
        <v>81</v>
      </c>
      <c r="I30" s="13" t="s">
        <v>7</v>
      </c>
      <c r="J30" s="13" t="s">
        <v>6</v>
      </c>
      <c r="K30" s="13" t="s">
        <v>15</v>
      </c>
      <c r="L30" s="18" t="s">
        <v>26</v>
      </c>
      <c r="M30" s="18" t="s">
        <v>214</v>
      </c>
      <c r="N30" s="18" t="s">
        <v>94</v>
      </c>
      <c r="O30" s="19">
        <v>2700000</v>
      </c>
      <c r="P30" s="19">
        <v>1080000</v>
      </c>
      <c r="Q30" s="13" t="s">
        <v>328</v>
      </c>
      <c r="R30" s="13" t="s">
        <v>210</v>
      </c>
      <c r="S30" s="13" t="s">
        <v>209</v>
      </c>
      <c r="T30" s="16" t="s">
        <v>227</v>
      </c>
      <c r="U30" s="13" t="s">
        <v>227</v>
      </c>
      <c r="V30" s="13" t="s">
        <v>228</v>
      </c>
      <c r="W30" s="13" t="s">
        <v>228</v>
      </c>
      <c r="X30" s="13" t="s">
        <v>228</v>
      </c>
      <c r="Y30" s="13" t="s">
        <v>228</v>
      </c>
      <c r="Z30" s="13" t="s">
        <v>228</v>
      </c>
      <c r="AA30" s="13" t="s">
        <v>230</v>
      </c>
    </row>
    <row r="31" spans="1:27" s="28" customFormat="1" ht="69" customHeight="1" x14ac:dyDescent="0.25">
      <c r="A31" s="13">
        <v>30</v>
      </c>
      <c r="B31" s="13" t="s">
        <v>189</v>
      </c>
      <c r="C31" s="13" t="s">
        <v>188</v>
      </c>
      <c r="D31" s="13" t="s">
        <v>190</v>
      </c>
      <c r="E31" s="23">
        <v>1</v>
      </c>
      <c r="F31" s="13" t="s">
        <v>80</v>
      </c>
      <c r="G31" s="13" t="s">
        <v>169</v>
      </c>
      <c r="H31" s="17" t="s">
        <v>81</v>
      </c>
      <c r="I31" s="13" t="s">
        <v>7</v>
      </c>
      <c r="J31" s="13" t="s">
        <v>6</v>
      </c>
      <c r="K31" s="13" t="s">
        <v>15</v>
      </c>
      <c r="L31" s="18" t="s">
        <v>25</v>
      </c>
      <c r="M31" s="18" t="s">
        <v>214</v>
      </c>
      <c r="N31" s="18" t="s">
        <v>94</v>
      </c>
      <c r="O31" s="19">
        <v>30000000</v>
      </c>
      <c r="P31" s="19">
        <v>25500000</v>
      </c>
      <c r="Q31" s="20" t="s">
        <v>329</v>
      </c>
      <c r="R31" s="13" t="s">
        <v>210</v>
      </c>
      <c r="S31" s="13" t="s">
        <v>209</v>
      </c>
      <c r="T31" s="15">
        <v>45352</v>
      </c>
      <c r="U31" s="15">
        <v>45412</v>
      </c>
      <c r="V31" s="15">
        <v>45412</v>
      </c>
      <c r="W31" s="15">
        <v>45505</v>
      </c>
      <c r="X31" s="15">
        <v>45505</v>
      </c>
      <c r="Y31" s="15">
        <v>45565</v>
      </c>
      <c r="Z31" s="14">
        <v>45566</v>
      </c>
      <c r="AA31" s="15">
        <v>46751</v>
      </c>
    </row>
    <row r="32" spans="1:27" s="1" customFormat="1" ht="55.5" customHeight="1" x14ac:dyDescent="0.25">
      <c r="A32" s="34">
        <v>31</v>
      </c>
      <c r="B32" s="34" t="s">
        <v>189</v>
      </c>
      <c r="C32" s="34" t="s">
        <v>188</v>
      </c>
      <c r="D32" s="34" t="s">
        <v>190</v>
      </c>
      <c r="E32" s="23">
        <v>1</v>
      </c>
      <c r="F32" s="13" t="s">
        <v>80</v>
      </c>
      <c r="G32" s="13" t="s">
        <v>169</v>
      </c>
      <c r="H32" s="17" t="s">
        <v>81</v>
      </c>
      <c r="I32" s="13" t="s">
        <v>7</v>
      </c>
      <c r="J32" s="13" t="s">
        <v>6</v>
      </c>
      <c r="K32" s="13" t="s">
        <v>15</v>
      </c>
      <c r="L32" s="18" t="s">
        <v>26</v>
      </c>
      <c r="M32" s="18" t="s">
        <v>214</v>
      </c>
      <c r="N32" s="18" t="s">
        <v>94</v>
      </c>
      <c r="O32" s="19">
        <v>6000000</v>
      </c>
      <c r="P32" s="19">
        <v>2400000</v>
      </c>
      <c r="Q32" s="20" t="s">
        <v>329</v>
      </c>
      <c r="R32" s="13" t="s">
        <v>210</v>
      </c>
      <c r="S32" s="13" t="s">
        <v>209</v>
      </c>
      <c r="T32" s="15">
        <v>45352</v>
      </c>
      <c r="U32" s="15">
        <v>45412</v>
      </c>
      <c r="V32" s="15">
        <v>45412</v>
      </c>
      <c r="W32" s="15">
        <v>45505</v>
      </c>
      <c r="X32" s="15">
        <v>45505</v>
      </c>
      <c r="Y32" s="15">
        <v>45565</v>
      </c>
      <c r="Z32" s="14">
        <v>45566</v>
      </c>
      <c r="AA32" s="15">
        <v>46751</v>
      </c>
    </row>
    <row r="33" spans="1:27" s="1" customFormat="1" ht="123" customHeight="1" x14ac:dyDescent="0.25">
      <c r="A33" s="13">
        <v>32</v>
      </c>
      <c r="B33" s="13" t="s">
        <v>189</v>
      </c>
      <c r="C33" s="13" t="s">
        <v>188</v>
      </c>
      <c r="D33" s="13" t="s">
        <v>190</v>
      </c>
      <c r="E33" s="23">
        <v>1</v>
      </c>
      <c r="F33" s="13" t="s">
        <v>80</v>
      </c>
      <c r="G33" s="13" t="s">
        <v>363</v>
      </c>
      <c r="H33" s="13"/>
      <c r="I33" s="13" t="s">
        <v>7</v>
      </c>
      <c r="J33" s="13" t="s">
        <v>6</v>
      </c>
      <c r="K33" s="13" t="s">
        <v>15</v>
      </c>
      <c r="L33" s="18" t="s">
        <v>25</v>
      </c>
      <c r="M33" s="18" t="s">
        <v>211</v>
      </c>
      <c r="N33" s="18" t="s">
        <v>94</v>
      </c>
      <c r="O33" s="19">
        <v>43283297.390000001</v>
      </c>
      <c r="P33" s="19">
        <f>Table53[[#This Row],[ALOCARE TOTALA]]*85/100</f>
        <v>36790802.781500004</v>
      </c>
      <c r="Q33" s="13" t="s">
        <v>330</v>
      </c>
      <c r="R33" s="13" t="s">
        <v>210</v>
      </c>
      <c r="S33" s="13" t="s">
        <v>209</v>
      </c>
      <c r="T33" s="15">
        <v>45323</v>
      </c>
      <c r="U33" s="15">
        <v>45352</v>
      </c>
      <c r="V33" s="15">
        <v>45353</v>
      </c>
      <c r="W33" s="15">
        <v>45397</v>
      </c>
      <c r="X33" s="15">
        <v>45398</v>
      </c>
      <c r="Y33" s="15">
        <v>45473</v>
      </c>
      <c r="Z33" s="15">
        <v>45474</v>
      </c>
      <c r="AA33" s="15">
        <v>46022</v>
      </c>
    </row>
    <row r="34" spans="1:27" s="24" customFormat="1" ht="123" customHeight="1" x14ac:dyDescent="0.25">
      <c r="A34" s="34">
        <v>33</v>
      </c>
      <c r="B34" s="34" t="s">
        <v>189</v>
      </c>
      <c r="C34" s="34" t="s">
        <v>188</v>
      </c>
      <c r="D34" s="34" t="s">
        <v>190</v>
      </c>
      <c r="E34" s="23">
        <v>1</v>
      </c>
      <c r="F34" s="18" t="s">
        <v>17</v>
      </c>
      <c r="G34" s="18" t="s">
        <v>0</v>
      </c>
      <c r="H34" s="18" t="s">
        <v>8</v>
      </c>
      <c r="I34" s="13" t="s">
        <v>5</v>
      </c>
      <c r="J34" s="13" t="s">
        <v>6</v>
      </c>
      <c r="K34" s="13" t="s">
        <v>9</v>
      </c>
      <c r="L34" s="18" t="s">
        <v>25</v>
      </c>
      <c r="M34" s="13" t="s">
        <v>214</v>
      </c>
      <c r="N34" s="18" t="s">
        <v>88</v>
      </c>
      <c r="O34" s="19">
        <v>100000000</v>
      </c>
      <c r="P34" s="19">
        <v>85000000</v>
      </c>
      <c r="Q34" s="16" t="s">
        <v>339</v>
      </c>
      <c r="R34" s="13" t="s">
        <v>210</v>
      </c>
      <c r="S34" s="13" t="s">
        <v>209</v>
      </c>
      <c r="T34" s="16" t="s">
        <v>228</v>
      </c>
      <c r="U34" s="16" t="s">
        <v>229</v>
      </c>
      <c r="V34" s="16" t="s">
        <v>229</v>
      </c>
      <c r="W34" s="16" t="s">
        <v>231</v>
      </c>
      <c r="X34" s="16" t="s">
        <v>231</v>
      </c>
      <c r="Y34" s="16" t="s">
        <v>231</v>
      </c>
      <c r="Z34" s="16" t="s">
        <v>231</v>
      </c>
      <c r="AA34" s="16" t="s">
        <v>230</v>
      </c>
    </row>
    <row r="35" spans="1:27" s="24" customFormat="1" ht="123" customHeight="1" x14ac:dyDescent="0.25">
      <c r="A35" s="13">
        <v>34</v>
      </c>
      <c r="B35" s="13" t="s">
        <v>189</v>
      </c>
      <c r="C35" s="13" t="s">
        <v>188</v>
      </c>
      <c r="D35" s="13" t="s">
        <v>190</v>
      </c>
      <c r="E35" s="23">
        <v>1</v>
      </c>
      <c r="F35" s="18" t="s">
        <v>17</v>
      </c>
      <c r="G35" s="18" t="s">
        <v>0</v>
      </c>
      <c r="H35" s="18" t="s">
        <v>8</v>
      </c>
      <c r="I35" s="13" t="s">
        <v>5</v>
      </c>
      <c r="J35" s="13" t="s">
        <v>6</v>
      </c>
      <c r="K35" s="13" t="s">
        <v>9</v>
      </c>
      <c r="L35" s="18" t="s">
        <v>26</v>
      </c>
      <c r="M35" s="13" t="s">
        <v>214</v>
      </c>
      <c r="N35" s="18" t="s">
        <v>88</v>
      </c>
      <c r="O35" s="19">
        <v>8000000</v>
      </c>
      <c r="P35" s="19">
        <v>3200000</v>
      </c>
      <c r="Q35" s="16" t="s">
        <v>339</v>
      </c>
      <c r="R35" s="13" t="s">
        <v>210</v>
      </c>
      <c r="S35" s="13" t="s">
        <v>209</v>
      </c>
      <c r="T35" s="16" t="s">
        <v>228</v>
      </c>
      <c r="U35" s="16" t="s">
        <v>229</v>
      </c>
      <c r="V35" s="16" t="s">
        <v>229</v>
      </c>
      <c r="W35" s="16" t="s">
        <v>231</v>
      </c>
      <c r="X35" s="16" t="s">
        <v>231</v>
      </c>
      <c r="Y35" s="16" t="s">
        <v>231</v>
      </c>
      <c r="Z35" s="16" t="s">
        <v>231</v>
      </c>
      <c r="AA35" s="16" t="s">
        <v>230</v>
      </c>
    </row>
    <row r="36" spans="1:27" s="24" customFormat="1" ht="123" customHeight="1" x14ac:dyDescent="0.25">
      <c r="A36" s="34">
        <v>35</v>
      </c>
      <c r="B36" s="34" t="s">
        <v>189</v>
      </c>
      <c r="C36" s="34" t="s">
        <v>188</v>
      </c>
      <c r="D36" s="34" t="s">
        <v>190</v>
      </c>
      <c r="E36" s="23">
        <v>1</v>
      </c>
      <c r="F36" s="18" t="s">
        <v>17</v>
      </c>
      <c r="G36" s="18" t="s">
        <v>0</v>
      </c>
      <c r="H36" s="18" t="s">
        <v>18</v>
      </c>
      <c r="I36" s="13" t="s">
        <v>5</v>
      </c>
      <c r="J36" s="13" t="s">
        <v>6</v>
      </c>
      <c r="K36" s="13" t="s">
        <v>9</v>
      </c>
      <c r="L36" s="13" t="s">
        <v>16</v>
      </c>
      <c r="M36" s="13" t="s">
        <v>214</v>
      </c>
      <c r="N36" s="13" t="s">
        <v>88</v>
      </c>
      <c r="O36" s="19">
        <v>6026000</v>
      </c>
      <c r="P36" s="19">
        <f>Table53[[#This Row],[ALOCARE TOTALA]]*0.807886591</f>
        <v>4868324.5973660005</v>
      </c>
      <c r="Q36" s="16" t="s">
        <v>339</v>
      </c>
      <c r="R36" s="13" t="s">
        <v>210</v>
      </c>
      <c r="S36" s="13" t="s">
        <v>209</v>
      </c>
      <c r="T36" s="16" t="s">
        <v>227</v>
      </c>
      <c r="U36" s="16" t="s">
        <v>228</v>
      </c>
      <c r="V36" s="16" t="s">
        <v>228</v>
      </c>
      <c r="W36" s="16" t="s">
        <v>228</v>
      </c>
      <c r="X36" s="16" t="s">
        <v>228</v>
      </c>
      <c r="Y36" s="16" t="s">
        <v>229</v>
      </c>
      <c r="Z36" s="16" t="s">
        <v>229</v>
      </c>
      <c r="AA36" s="16" t="s">
        <v>264</v>
      </c>
    </row>
    <row r="37" spans="1:27" s="24" customFormat="1" ht="123" customHeight="1" x14ac:dyDescent="0.25">
      <c r="A37" s="13">
        <v>36</v>
      </c>
      <c r="B37" s="13" t="s">
        <v>189</v>
      </c>
      <c r="C37" s="13" t="s">
        <v>188</v>
      </c>
      <c r="D37" s="13" t="s">
        <v>190</v>
      </c>
      <c r="E37" s="23">
        <v>1</v>
      </c>
      <c r="F37" s="18" t="s">
        <v>17</v>
      </c>
      <c r="G37" s="18" t="s">
        <v>14</v>
      </c>
      <c r="H37" s="18" t="s">
        <v>8</v>
      </c>
      <c r="I37" s="13" t="s">
        <v>5</v>
      </c>
      <c r="J37" s="13" t="s">
        <v>6</v>
      </c>
      <c r="K37" s="13" t="s">
        <v>9</v>
      </c>
      <c r="L37" s="18" t="s">
        <v>25</v>
      </c>
      <c r="M37" s="13" t="s">
        <v>214</v>
      </c>
      <c r="N37" s="18" t="s">
        <v>88</v>
      </c>
      <c r="O37" s="19">
        <v>75000000</v>
      </c>
      <c r="P37" s="19">
        <v>63750000</v>
      </c>
      <c r="Q37" s="16" t="s">
        <v>341</v>
      </c>
      <c r="R37" s="13" t="s">
        <v>210</v>
      </c>
      <c r="S37" s="13" t="s">
        <v>209</v>
      </c>
      <c r="T37" s="16" t="s">
        <v>228</v>
      </c>
      <c r="U37" s="16" t="s">
        <v>228</v>
      </c>
      <c r="V37" s="16" t="s">
        <v>228</v>
      </c>
      <c r="W37" s="16" t="s">
        <v>229</v>
      </c>
      <c r="X37" s="16" t="s">
        <v>229</v>
      </c>
      <c r="Y37" s="16" t="s">
        <v>229</v>
      </c>
      <c r="Z37" s="16" t="s">
        <v>229</v>
      </c>
      <c r="AA37" s="16" t="s">
        <v>230</v>
      </c>
    </row>
    <row r="38" spans="1:27" s="24" customFormat="1" ht="123" customHeight="1" x14ac:dyDescent="0.25">
      <c r="A38" s="34">
        <v>37</v>
      </c>
      <c r="B38" s="34" t="s">
        <v>189</v>
      </c>
      <c r="C38" s="34" t="s">
        <v>188</v>
      </c>
      <c r="D38" s="34" t="s">
        <v>190</v>
      </c>
      <c r="E38" s="23">
        <v>1</v>
      </c>
      <c r="F38" s="18" t="s">
        <v>17</v>
      </c>
      <c r="G38" s="18" t="s">
        <v>14</v>
      </c>
      <c r="H38" s="18" t="s">
        <v>8</v>
      </c>
      <c r="I38" s="13" t="s">
        <v>5</v>
      </c>
      <c r="J38" s="13" t="s">
        <v>6</v>
      </c>
      <c r="K38" s="13" t="s">
        <v>9</v>
      </c>
      <c r="L38" s="18" t="s">
        <v>26</v>
      </c>
      <c r="M38" s="13" t="s">
        <v>214</v>
      </c>
      <c r="N38" s="18" t="s">
        <v>88</v>
      </c>
      <c r="O38" s="19">
        <v>6000000</v>
      </c>
      <c r="P38" s="19">
        <v>2400000</v>
      </c>
      <c r="Q38" s="16" t="s">
        <v>341</v>
      </c>
      <c r="R38" s="13" t="s">
        <v>210</v>
      </c>
      <c r="S38" s="13" t="s">
        <v>209</v>
      </c>
      <c r="T38" s="16" t="s">
        <v>228</v>
      </c>
      <c r="U38" s="16" t="s">
        <v>228</v>
      </c>
      <c r="V38" s="16" t="s">
        <v>228</v>
      </c>
      <c r="W38" s="16" t="s">
        <v>229</v>
      </c>
      <c r="X38" s="16" t="s">
        <v>229</v>
      </c>
      <c r="Y38" s="16" t="s">
        <v>229</v>
      </c>
      <c r="Z38" s="16" t="s">
        <v>229</v>
      </c>
      <c r="AA38" s="16" t="s">
        <v>230</v>
      </c>
    </row>
    <row r="39" spans="1:27" s="24" customFormat="1" ht="123" customHeight="1" x14ac:dyDescent="0.25">
      <c r="A39" s="13">
        <v>38</v>
      </c>
      <c r="B39" s="13" t="s">
        <v>189</v>
      </c>
      <c r="C39" s="13" t="s">
        <v>188</v>
      </c>
      <c r="D39" s="13" t="s">
        <v>190</v>
      </c>
      <c r="E39" s="23">
        <v>1</v>
      </c>
      <c r="F39" s="18" t="s">
        <v>17</v>
      </c>
      <c r="G39" s="18" t="s">
        <v>14</v>
      </c>
      <c r="H39" s="18" t="s">
        <v>18</v>
      </c>
      <c r="I39" s="13" t="s">
        <v>5</v>
      </c>
      <c r="J39" s="13" t="s">
        <v>6</v>
      </c>
      <c r="K39" s="13" t="s">
        <v>9</v>
      </c>
      <c r="L39" s="13" t="s">
        <v>16</v>
      </c>
      <c r="M39" s="13" t="s">
        <v>214</v>
      </c>
      <c r="N39" s="13" t="s">
        <v>88</v>
      </c>
      <c r="O39" s="19">
        <v>6000000</v>
      </c>
      <c r="P39" s="19">
        <f>Table53[[#This Row],[ALOCARE TOTALA]]*0.807886591</f>
        <v>4847319.5460000001</v>
      </c>
      <c r="Q39" s="16" t="str">
        <f>Q38</f>
        <v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de sân (condiție de eligibilitate). 
NB. Este obligatorie derularea proiectului în parteneriat (element de eligibilitate proiect). </v>
      </c>
      <c r="R39" s="13" t="s">
        <v>210</v>
      </c>
      <c r="S39" s="13" t="s">
        <v>209</v>
      </c>
      <c r="T39" s="16" t="s">
        <v>227</v>
      </c>
      <c r="U39" s="16" t="s">
        <v>228</v>
      </c>
      <c r="V39" s="16" t="s">
        <v>228</v>
      </c>
      <c r="W39" s="16" t="s">
        <v>228</v>
      </c>
      <c r="X39" s="16" t="s">
        <v>228</v>
      </c>
      <c r="Y39" s="16" t="s">
        <v>229</v>
      </c>
      <c r="Z39" s="16" t="s">
        <v>229</v>
      </c>
      <c r="AA39" s="16" t="s">
        <v>264</v>
      </c>
    </row>
    <row r="40" spans="1:27" s="24" customFormat="1" ht="123" customHeight="1" x14ac:dyDescent="0.25">
      <c r="A40" s="34">
        <v>39</v>
      </c>
      <c r="B40" s="34" t="s">
        <v>189</v>
      </c>
      <c r="C40" s="34" t="s">
        <v>188</v>
      </c>
      <c r="D40" s="34" t="s">
        <v>190</v>
      </c>
      <c r="E40" s="23">
        <v>1</v>
      </c>
      <c r="F40" s="18" t="s">
        <v>17</v>
      </c>
      <c r="G40" s="18" t="s">
        <v>1</v>
      </c>
      <c r="H40" s="18" t="s">
        <v>8</v>
      </c>
      <c r="I40" s="13" t="s">
        <v>5</v>
      </c>
      <c r="J40" s="13" t="s">
        <v>6</v>
      </c>
      <c r="K40" s="13" t="s">
        <v>9</v>
      </c>
      <c r="L40" s="18" t="s">
        <v>25</v>
      </c>
      <c r="M40" s="13" t="s">
        <v>214</v>
      </c>
      <c r="N40" s="18" t="s">
        <v>88</v>
      </c>
      <c r="O40" s="19">
        <v>60000000</v>
      </c>
      <c r="P40" s="19">
        <v>51000000</v>
      </c>
      <c r="Q40" s="13" t="s">
        <v>342</v>
      </c>
      <c r="R40" s="13" t="s">
        <v>210</v>
      </c>
      <c r="S40" s="13" t="s">
        <v>209</v>
      </c>
      <c r="T40" s="16" t="s">
        <v>227</v>
      </c>
      <c r="U40" s="16" t="s">
        <v>227</v>
      </c>
      <c r="V40" s="16" t="s">
        <v>228</v>
      </c>
      <c r="W40" s="16" t="s">
        <v>228</v>
      </c>
      <c r="X40" s="16" t="s">
        <v>228</v>
      </c>
      <c r="Y40" s="16" t="s">
        <v>229</v>
      </c>
      <c r="Z40" s="16" t="s">
        <v>229</v>
      </c>
      <c r="AA40" s="16" t="s">
        <v>230</v>
      </c>
    </row>
    <row r="41" spans="1:27" s="24" customFormat="1" ht="123" customHeight="1" x14ac:dyDescent="0.25">
      <c r="A41" s="13">
        <v>40</v>
      </c>
      <c r="B41" s="13" t="s">
        <v>189</v>
      </c>
      <c r="C41" s="13" t="s">
        <v>188</v>
      </c>
      <c r="D41" s="13" t="s">
        <v>190</v>
      </c>
      <c r="E41" s="23">
        <v>1</v>
      </c>
      <c r="F41" s="18" t="s">
        <v>17</v>
      </c>
      <c r="G41" s="18" t="s">
        <v>1</v>
      </c>
      <c r="H41" s="18" t="s">
        <v>8</v>
      </c>
      <c r="I41" s="13" t="s">
        <v>5</v>
      </c>
      <c r="J41" s="13" t="s">
        <v>6</v>
      </c>
      <c r="K41" s="13" t="s">
        <v>9</v>
      </c>
      <c r="L41" s="18" t="s">
        <v>26</v>
      </c>
      <c r="M41" s="13" t="s">
        <v>214</v>
      </c>
      <c r="N41" s="18" t="s">
        <v>88</v>
      </c>
      <c r="O41" s="19">
        <v>6000000</v>
      </c>
      <c r="P41" s="19">
        <v>2400000</v>
      </c>
      <c r="Q41" s="16" t="s">
        <v>342</v>
      </c>
      <c r="R41" s="13" t="s">
        <v>210</v>
      </c>
      <c r="S41" s="13" t="s">
        <v>209</v>
      </c>
      <c r="T41" s="16" t="s">
        <v>227</v>
      </c>
      <c r="U41" s="16" t="s">
        <v>227</v>
      </c>
      <c r="V41" s="16" t="s">
        <v>228</v>
      </c>
      <c r="W41" s="16" t="s">
        <v>228</v>
      </c>
      <c r="X41" s="16" t="s">
        <v>228</v>
      </c>
      <c r="Y41" s="16" t="s">
        <v>229</v>
      </c>
      <c r="Z41" s="16" t="s">
        <v>229</v>
      </c>
      <c r="AA41" s="16" t="s">
        <v>230</v>
      </c>
    </row>
    <row r="42" spans="1:27" s="24" customFormat="1" ht="123" customHeight="1" x14ac:dyDescent="0.25">
      <c r="A42" s="13">
        <v>41</v>
      </c>
      <c r="B42" s="13" t="s">
        <v>189</v>
      </c>
      <c r="C42" s="13" t="s">
        <v>188</v>
      </c>
      <c r="D42" s="13" t="s">
        <v>190</v>
      </c>
      <c r="E42" s="23">
        <v>1</v>
      </c>
      <c r="F42" s="18" t="s">
        <v>17</v>
      </c>
      <c r="G42" s="18" t="s">
        <v>1</v>
      </c>
      <c r="H42" s="18" t="s">
        <v>18</v>
      </c>
      <c r="I42" s="13" t="s">
        <v>5</v>
      </c>
      <c r="J42" s="13" t="s">
        <v>6</v>
      </c>
      <c r="K42" s="13" t="s">
        <v>9</v>
      </c>
      <c r="L42" s="13" t="s">
        <v>16</v>
      </c>
      <c r="M42" s="13" t="s">
        <v>214</v>
      </c>
      <c r="N42" s="13" t="s">
        <v>88</v>
      </c>
      <c r="O42" s="19">
        <v>5566000</v>
      </c>
      <c r="P42" s="19">
        <f>Table53[[#This Row],[ALOCARE TOTALA]]*0.807886591</f>
        <v>4496696.7655060003</v>
      </c>
      <c r="Q42" s="20" t="s">
        <v>343</v>
      </c>
      <c r="R42" s="13" t="s">
        <v>210</v>
      </c>
      <c r="S42" s="13" t="s">
        <v>209</v>
      </c>
      <c r="T42" s="15">
        <v>45314</v>
      </c>
      <c r="U42" s="15">
        <v>45359</v>
      </c>
      <c r="V42" s="15">
        <v>45353</v>
      </c>
      <c r="W42" s="15">
        <v>45397</v>
      </c>
      <c r="X42" s="15">
        <v>45398</v>
      </c>
      <c r="Y42" s="15">
        <v>45413</v>
      </c>
      <c r="Z42" s="15">
        <v>45414</v>
      </c>
      <c r="AA42" s="15">
        <v>46934</v>
      </c>
    </row>
    <row r="43" spans="1:27" s="24" customFormat="1" ht="180" x14ac:dyDescent="0.25">
      <c r="A43" s="13">
        <v>42</v>
      </c>
      <c r="B43" s="13" t="s">
        <v>189</v>
      </c>
      <c r="C43" s="13" t="s">
        <v>188</v>
      </c>
      <c r="D43" s="13" t="s">
        <v>190</v>
      </c>
      <c r="E43" s="23">
        <v>1</v>
      </c>
      <c r="F43" s="18" t="s">
        <v>17</v>
      </c>
      <c r="G43" s="18" t="s">
        <v>2</v>
      </c>
      <c r="H43" s="18" t="s">
        <v>8</v>
      </c>
      <c r="I43" s="13" t="s">
        <v>5</v>
      </c>
      <c r="J43" s="13" t="s">
        <v>6</v>
      </c>
      <c r="K43" s="13" t="s">
        <v>9</v>
      </c>
      <c r="L43" s="18" t="s">
        <v>25</v>
      </c>
      <c r="M43" s="13" t="s">
        <v>214</v>
      </c>
      <c r="N43" s="18" t="s">
        <v>88</v>
      </c>
      <c r="O43" s="19">
        <v>17800000</v>
      </c>
      <c r="P43" s="19">
        <v>15130000</v>
      </c>
      <c r="Q43" s="16" t="s">
        <v>351</v>
      </c>
      <c r="R43" s="13" t="s">
        <v>210</v>
      </c>
      <c r="S43" s="13" t="s">
        <v>209</v>
      </c>
      <c r="T43" s="16" t="s">
        <v>227</v>
      </c>
      <c r="U43" s="16" t="s">
        <v>227</v>
      </c>
      <c r="V43" s="16" t="s">
        <v>228</v>
      </c>
      <c r="W43" s="16" t="s">
        <v>228</v>
      </c>
      <c r="X43" s="16" t="s">
        <v>228</v>
      </c>
      <c r="Y43" s="16" t="s">
        <v>229</v>
      </c>
      <c r="Z43" s="16" t="s">
        <v>229</v>
      </c>
      <c r="AA43" s="16" t="s">
        <v>230</v>
      </c>
    </row>
    <row r="44" spans="1:27" s="24" customFormat="1" ht="180" x14ac:dyDescent="0.25">
      <c r="A44" s="34">
        <v>43</v>
      </c>
      <c r="B44" s="34" t="s">
        <v>189</v>
      </c>
      <c r="C44" s="34" t="s">
        <v>188</v>
      </c>
      <c r="D44" s="34" t="s">
        <v>190</v>
      </c>
      <c r="E44" s="23">
        <v>1</v>
      </c>
      <c r="F44" s="18" t="s">
        <v>17</v>
      </c>
      <c r="G44" s="18" t="s">
        <v>2</v>
      </c>
      <c r="H44" s="18" t="s">
        <v>8</v>
      </c>
      <c r="I44" s="13" t="s">
        <v>5</v>
      </c>
      <c r="J44" s="13" t="s">
        <v>6</v>
      </c>
      <c r="K44" s="13" t="s">
        <v>9</v>
      </c>
      <c r="L44" s="18" t="s">
        <v>26</v>
      </c>
      <c r="M44" s="13" t="s">
        <v>214</v>
      </c>
      <c r="N44" s="18" t="s">
        <v>88</v>
      </c>
      <c r="O44" s="19">
        <v>2000000</v>
      </c>
      <c r="P44" s="19">
        <v>800000</v>
      </c>
      <c r="Q44" s="16" t="s">
        <v>351</v>
      </c>
      <c r="R44" s="13" t="s">
        <v>210</v>
      </c>
      <c r="S44" s="13" t="s">
        <v>209</v>
      </c>
      <c r="T44" s="16" t="s">
        <v>227</v>
      </c>
      <c r="U44" s="16" t="s">
        <v>227</v>
      </c>
      <c r="V44" s="16" t="s">
        <v>228</v>
      </c>
      <c r="W44" s="16" t="s">
        <v>228</v>
      </c>
      <c r="X44" s="16" t="s">
        <v>228</v>
      </c>
      <c r="Y44" s="16" t="s">
        <v>229</v>
      </c>
      <c r="Z44" s="16" t="s">
        <v>229</v>
      </c>
      <c r="AA44" s="16" t="s">
        <v>230</v>
      </c>
    </row>
    <row r="45" spans="1:27" s="24" customFormat="1" ht="93.75" customHeight="1" x14ac:dyDescent="0.25">
      <c r="A45" s="13">
        <v>44</v>
      </c>
      <c r="B45" s="13" t="s">
        <v>189</v>
      </c>
      <c r="C45" s="13" t="s">
        <v>188</v>
      </c>
      <c r="D45" s="13" t="s">
        <v>190</v>
      </c>
      <c r="E45" s="23">
        <v>1</v>
      </c>
      <c r="F45" s="18" t="s">
        <v>17</v>
      </c>
      <c r="G45" s="18" t="s">
        <v>2</v>
      </c>
      <c r="H45" s="18" t="s">
        <v>18</v>
      </c>
      <c r="I45" s="13" t="s">
        <v>5</v>
      </c>
      <c r="J45" s="13" t="s">
        <v>6</v>
      </c>
      <c r="K45" s="13" t="s">
        <v>9</v>
      </c>
      <c r="L45" s="13" t="s">
        <v>16</v>
      </c>
      <c r="M45" s="13" t="s">
        <v>214</v>
      </c>
      <c r="N45" s="13" t="s">
        <v>88</v>
      </c>
      <c r="O45" s="19">
        <v>3200000</v>
      </c>
      <c r="P45" s="19">
        <f>Table53[[#This Row],[ALOCARE TOTALA]]*0.807886591</f>
        <v>2585237.0912000001</v>
      </c>
      <c r="Q45" s="13" t="s">
        <v>344</v>
      </c>
      <c r="R45" s="13" t="s">
        <v>210</v>
      </c>
      <c r="S45" s="13" t="s">
        <v>238</v>
      </c>
      <c r="T45" s="14">
        <v>45273</v>
      </c>
      <c r="U45" s="14">
        <v>45331</v>
      </c>
      <c r="V45" s="14">
        <v>45332</v>
      </c>
      <c r="W45" s="14">
        <v>45381</v>
      </c>
      <c r="X45" s="14">
        <v>45382</v>
      </c>
      <c r="Y45" s="14">
        <v>45412</v>
      </c>
      <c r="Z45" s="14">
        <v>45414</v>
      </c>
      <c r="AA45" s="14">
        <v>47118</v>
      </c>
    </row>
    <row r="46" spans="1:27" s="24" customFormat="1" ht="128.25" customHeight="1" x14ac:dyDescent="0.25">
      <c r="A46" s="34">
        <v>45</v>
      </c>
      <c r="B46" s="34" t="s">
        <v>189</v>
      </c>
      <c r="C46" s="34" t="s">
        <v>188</v>
      </c>
      <c r="D46" s="34" t="s">
        <v>190</v>
      </c>
      <c r="E46" s="23">
        <v>1</v>
      </c>
      <c r="F46" s="18" t="s">
        <v>17</v>
      </c>
      <c r="G46" s="18" t="s">
        <v>19</v>
      </c>
      <c r="H46" s="18" t="s">
        <v>76</v>
      </c>
      <c r="I46" s="13" t="s">
        <v>5</v>
      </c>
      <c r="J46" s="13" t="s">
        <v>6</v>
      </c>
      <c r="K46" s="13" t="s">
        <v>9</v>
      </c>
      <c r="L46" s="13" t="s">
        <v>16</v>
      </c>
      <c r="M46" s="13" t="s">
        <v>211</v>
      </c>
      <c r="N46" s="13" t="s">
        <v>94</v>
      </c>
      <c r="O46" s="19">
        <v>8120000</v>
      </c>
      <c r="P46" s="19">
        <f>Table53[[#This Row],[ALOCARE TOTALA]]*0.807886591</f>
        <v>6560039.1189200003</v>
      </c>
      <c r="Q46" s="13" t="s">
        <v>376</v>
      </c>
      <c r="R46" s="13" t="s">
        <v>210</v>
      </c>
      <c r="S46" s="13" t="s">
        <v>209</v>
      </c>
      <c r="T46" s="15">
        <v>45323</v>
      </c>
      <c r="U46" s="15">
        <v>45383</v>
      </c>
      <c r="V46" s="15">
        <v>45384</v>
      </c>
      <c r="W46" s="15">
        <v>45442</v>
      </c>
      <c r="X46" s="15">
        <v>45443</v>
      </c>
      <c r="Y46" s="15">
        <v>45488</v>
      </c>
      <c r="Z46" s="15">
        <v>45489</v>
      </c>
      <c r="AA46" s="15">
        <v>47421</v>
      </c>
    </row>
    <row r="47" spans="1:27" s="24" customFormat="1" ht="240" x14ac:dyDescent="0.25">
      <c r="A47" s="13">
        <v>46</v>
      </c>
      <c r="B47" s="13" t="s">
        <v>189</v>
      </c>
      <c r="C47" s="13" t="s">
        <v>188</v>
      </c>
      <c r="D47" s="13" t="s">
        <v>190</v>
      </c>
      <c r="E47" s="23">
        <v>1</v>
      </c>
      <c r="F47" s="18" t="s">
        <v>17</v>
      </c>
      <c r="G47" s="18" t="s">
        <v>35</v>
      </c>
      <c r="H47" s="18" t="s">
        <v>8</v>
      </c>
      <c r="I47" s="13" t="s">
        <v>5</v>
      </c>
      <c r="J47" s="13" t="s">
        <v>6</v>
      </c>
      <c r="K47" s="13" t="s">
        <v>9</v>
      </c>
      <c r="L47" s="18" t="s">
        <v>25</v>
      </c>
      <c r="M47" s="18" t="s">
        <v>214</v>
      </c>
      <c r="N47" s="18" t="s">
        <v>94</v>
      </c>
      <c r="O47" s="19">
        <v>7120000</v>
      </c>
      <c r="P47" s="19">
        <v>6052000</v>
      </c>
      <c r="Q47" s="16" t="s">
        <v>345</v>
      </c>
      <c r="R47" s="13" t="s">
        <v>210</v>
      </c>
      <c r="S47" s="13" t="s">
        <v>209</v>
      </c>
      <c r="T47" s="15" t="s">
        <v>259</v>
      </c>
      <c r="U47" s="16" t="s">
        <v>259</v>
      </c>
      <c r="V47" s="16" t="s">
        <v>259</v>
      </c>
      <c r="W47" s="16" t="s">
        <v>253</v>
      </c>
      <c r="X47" s="16" t="s">
        <v>253</v>
      </c>
      <c r="Y47" s="16" t="s">
        <v>253</v>
      </c>
      <c r="Z47" s="16" t="s">
        <v>253</v>
      </c>
      <c r="AA47" s="15" t="s">
        <v>230</v>
      </c>
    </row>
    <row r="48" spans="1:27" s="24" customFormat="1" ht="240" x14ac:dyDescent="0.25">
      <c r="A48" s="34">
        <v>47</v>
      </c>
      <c r="B48" s="34" t="s">
        <v>189</v>
      </c>
      <c r="C48" s="34" t="s">
        <v>188</v>
      </c>
      <c r="D48" s="34" t="s">
        <v>190</v>
      </c>
      <c r="E48" s="23">
        <v>1</v>
      </c>
      <c r="F48" s="18" t="s">
        <v>17</v>
      </c>
      <c r="G48" s="18" t="s">
        <v>35</v>
      </c>
      <c r="H48" s="18" t="s">
        <v>8</v>
      </c>
      <c r="I48" s="13" t="s">
        <v>5</v>
      </c>
      <c r="J48" s="13" t="s">
        <v>6</v>
      </c>
      <c r="K48" s="13" t="s">
        <v>9</v>
      </c>
      <c r="L48" s="18" t="s">
        <v>26</v>
      </c>
      <c r="M48" s="18" t="s">
        <v>214</v>
      </c>
      <c r="N48" s="18" t="s">
        <v>94</v>
      </c>
      <c r="O48" s="19">
        <v>1000000</v>
      </c>
      <c r="P48" s="19">
        <v>400000</v>
      </c>
      <c r="Q48" s="16" t="s">
        <v>345</v>
      </c>
      <c r="R48" s="13" t="s">
        <v>210</v>
      </c>
      <c r="S48" s="13" t="s">
        <v>209</v>
      </c>
      <c r="T48" s="15" t="s">
        <v>259</v>
      </c>
      <c r="U48" s="16" t="s">
        <v>259</v>
      </c>
      <c r="V48" s="16" t="s">
        <v>259</v>
      </c>
      <c r="W48" s="16" t="s">
        <v>253</v>
      </c>
      <c r="X48" s="16" t="s">
        <v>253</v>
      </c>
      <c r="Y48" s="16" t="s">
        <v>253</v>
      </c>
      <c r="Z48" s="16" t="s">
        <v>253</v>
      </c>
      <c r="AA48" s="15" t="s">
        <v>230</v>
      </c>
    </row>
    <row r="49" spans="1:27" s="24" customFormat="1" ht="240" x14ac:dyDescent="0.25">
      <c r="A49" s="13">
        <v>48</v>
      </c>
      <c r="B49" s="13" t="s">
        <v>189</v>
      </c>
      <c r="C49" s="13" t="s">
        <v>188</v>
      </c>
      <c r="D49" s="13" t="s">
        <v>190</v>
      </c>
      <c r="E49" s="23">
        <v>1</v>
      </c>
      <c r="F49" s="18" t="s">
        <v>17</v>
      </c>
      <c r="G49" s="18" t="s">
        <v>35</v>
      </c>
      <c r="H49" s="18" t="s">
        <v>18</v>
      </c>
      <c r="I49" s="13" t="s">
        <v>5</v>
      </c>
      <c r="J49" s="13" t="s">
        <v>6</v>
      </c>
      <c r="K49" s="13" t="s">
        <v>9</v>
      </c>
      <c r="L49" s="13" t="s">
        <v>16</v>
      </c>
      <c r="M49" s="13" t="s">
        <v>214</v>
      </c>
      <c r="N49" s="13" t="s">
        <v>94</v>
      </c>
      <c r="O49" s="19">
        <v>2000000</v>
      </c>
      <c r="P49" s="19">
        <f>Table53[[#This Row],[ALOCARE TOTALA]]*0.807886591</f>
        <v>1615773.182</v>
      </c>
      <c r="Q49" s="16" t="s">
        <v>345</v>
      </c>
      <c r="R49" s="13" t="s">
        <v>210</v>
      </c>
      <c r="S49" s="13" t="s">
        <v>209</v>
      </c>
      <c r="T49" s="15" t="s">
        <v>229</v>
      </c>
      <c r="U49" s="15" t="s">
        <v>229</v>
      </c>
      <c r="V49" s="15" t="s">
        <v>229</v>
      </c>
      <c r="W49" s="15" t="s">
        <v>231</v>
      </c>
      <c r="X49" s="15" t="s">
        <v>231</v>
      </c>
      <c r="Y49" s="15" t="s">
        <v>231</v>
      </c>
      <c r="Z49" s="15" t="s">
        <v>231</v>
      </c>
      <c r="AA49" s="15" t="s">
        <v>230</v>
      </c>
    </row>
    <row r="50" spans="1:27" s="24" customFormat="1" ht="255" x14ac:dyDescent="0.25">
      <c r="A50" s="34">
        <v>49</v>
      </c>
      <c r="B50" s="34" t="s">
        <v>189</v>
      </c>
      <c r="C50" s="34" t="s">
        <v>188</v>
      </c>
      <c r="D50" s="34" t="s">
        <v>190</v>
      </c>
      <c r="E50" s="23">
        <v>1</v>
      </c>
      <c r="F50" s="18" t="s">
        <v>20</v>
      </c>
      <c r="G50" s="18" t="s">
        <v>3</v>
      </c>
      <c r="H50" s="18" t="s">
        <v>8</v>
      </c>
      <c r="I50" s="13" t="s">
        <v>5</v>
      </c>
      <c r="J50" s="13" t="s">
        <v>6</v>
      </c>
      <c r="K50" s="13" t="s">
        <v>9</v>
      </c>
      <c r="L50" s="18" t="s">
        <v>25</v>
      </c>
      <c r="M50" s="18" t="s">
        <v>214</v>
      </c>
      <c r="N50" s="18" t="s">
        <v>88</v>
      </c>
      <c r="O50" s="19">
        <v>8000000</v>
      </c>
      <c r="P50" s="19">
        <v>6800000</v>
      </c>
      <c r="Q50" s="16" t="s">
        <v>340</v>
      </c>
      <c r="R50" s="13" t="s">
        <v>210</v>
      </c>
      <c r="S50" s="13" t="s">
        <v>209</v>
      </c>
      <c r="T50" s="15" t="s">
        <v>231</v>
      </c>
      <c r="U50" s="15" t="s">
        <v>231</v>
      </c>
      <c r="V50" s="15" t="s">
        <v>231</v>
      </c>
      <c r="W50" s="15" t="s">
        <v>259</v>
      </c>
      <c r="X50" s="15" t="s">
        <v>259</v>
      </c>
      <c r="Y50" s="15" t="s">
        <v>259</v>
      </c>
      <c r="Z50" s="15" t="s">
        <v>259</v>
      </c>
      <c r="AA50" s="15" t="s">
        <v>230</v>
      </c>
    </row>
    <row r="51" spans="1:27" s="24" customFormat="1" ht="255" x14ac:dyDescent="0.25">
      <c r="A51" s="13">
        <v>50</v>
      </c>
      <c r="B51" s="13" t="s">
        <v>189</v>
      </c>
      <c r="C51" s="13" t="s">
        <v>188</v>
      </c>
      <c r="D51" s="13" t="s">
        <v>190</v>
      </c>
      <c r="E51" s="23">
        <v>1</v>
      </c>
      <c r="F51" s="18" t="s">
        <v>20</v>
      </c>
      <c r="G51" s="18" t="s">
        <v>3</v>
      </c>
      <c r="H51" s="18" t="s">
        <v>8</v>
      </c>
      <c r="I51" s="13" t="s">
        <v>5</v>
      </c>
      <c r="J51" s="13" t="s">
        <v>6</v>
      </c>
      <c r="K51" s="13" t="s">
        <v>9</v>
      </c>
      <c r="L51" s="18" t="s">
        <v>26</v>
      </c>
      <c r="M51" s="18" t="s">
        <v>214</v>
      </c>
      <c r="N51" s="18" t="s">
        <v>88</v>
      </c>
      <c r="O51" s="19">
        <v>1500000</v>
      </c>
      <c r="P51" s="19">
        <v>600000</v>
      </c>
      <c r="Q51" s="16" t="s">
        <v>340</v>
      </c>
      <c r="R51" s="13" t="s">
        <v>210</v>
      </c>
      <c r="S51" s="13" t="s">
        <v>209</v>
      </c>
      <c r="T51" s="15" t="s">
        <v>231</v>
      </c>
      <c r="U51" s="15" t="s">
        <v>231</v>
      </c>
      <c r="V51" s="15" t="s">
        <v>231</v>
      </c>
      <c r="W51" s="15" t="s">
        <v>259</v>
      </c>
      <c r="X51" s="15" t="s">
        <v>259</v>
      </c>
      <c r="Y51" s="15" t="s">
        <v>259</v>
      </c>
      <c r="Z51" s="15" t="s">
        <v>259</v>
      </c>
      <c r="AA51" s="15" t="s">
        <v>230</v>
      </c>
    </row>
    <row r="52" spans="1:27" s="24" customFormat="1" ht="158.25" customHeight="1" x14ac:dyDescent="0.25">
      <c r="A52" s="34">
        <v>51</v>
      </c>
      <c r="B52" s="34" t="s">
        <v>189</v>
      </c>
      <c r="C52" s="34" t="s">
        <v>188</v>
      </c>
      <c r="D52" s="34" t="s">
        <v>190</v>
      </c>
      <c r="E52" s="23">
        <v>1</v>
      </c>
      <c r="F52" s="18" t="s">
        <v>20</v>
      </c>
      <c r="G52" s="18" t="s">
        <v>3</v>
      </c>
      <c r="H52" s="18" t="s">
        <v>375</v>
      </c>
      <c r="I52" s="13" t="s">
        <v>5</v>
      </c>
      <c r="J52" s="13" t="s">
        <v>6</v>
      </c>
      <c r="K52" s="13" t="s">
        <v>9</v>
      </c>
      <c r="L52" s="13" t="s">
        <v>16</v>
      </c>
      <c r="M52" s="18" t="s">
        <v>214</v>
      </c>
      <c r="N52" s="13" t="s">
        <v>88</v>
      </c>
      <c r="O52" s="19">
        <v>6600000</v>
      </c>
      <c r="P52" s="19">
        <f>Table53[[#This Row],[ALOCARE TOTALA]]*0.807886591</f>
        <v>5332051.5005999999</v>
      </c>
      <c r="Q52" s="13" t="s">
        <v>346</v>
      </c>
      <c r="R52" s="13" t="s">
        <v>210</v>
      </c>
      <c r="S52" s="13" t="s">
        <v>209</v>
      </c>
      <c r="T52" s="15">
        <v>45323</v>
      </c>
      <c r="U52" s="15">
        <v>45383</v>
      </c>
      <c r="V52" s="15">
        <v>45387</v>
      </c>
      <c r="W52" s="15">
        <v>45422</v>
      </c>
      <c r="X52" s="15">
        <v>45443</v>
      </c>
      <c r="Y52" s="15">
        <v>45458</v>
      </c>
      <c r="Z52" s="15">
        <v>45459</v>
      </c>
      <c r="AA52" s="15">
        <v>47421</v>
      </c>
    </row>
    <row r="53" spans="1:27" s="24" customFormat="1" ht="255" x14ac:dyDescent="0.25">
      <c r="A53" s="13">
        <v>52</v>
      </c>
      <c r="B53" s="13" t="s">
        <v>189</v>
      </c>
      <c r="C53" s="13" t="s">
        <v>188</v>
      </c>
      <c r="D53" s="13" t="s">
        <v>190</v>
      </c>
      <c r="E53" s="23">
        <v>1</v>
      </c>
      <c r="F53" s="18" t="s">
        <v>20</v>
      </c>
      <c r="G53" s="18" t="s">
        <v>22</v>
      </c>
      <c r="H53" s="18" t="s">
        <v>8</v>
      </c>
      <c r="I53" s="13" t="s">
        <v>5</v>
      </c>
      <c r="J53" s="13" t="s">
        <v>6</v>
      </c>
      <c r="K53" s="13" t="s">
        <v>9</v>
      </c>
      <c r="L53" s="18" t="s">
        <v>25</v>
      </c>
      <c r="M53" s="18" t="s">
        <v>214</v>
      </c>
      <c r="N53" s="18" t="s">
        <v>88</v>
      </c>
      <c r="O53" s="19">
        <v>8000000</v>
      </c>
      <c r="P53" s="19">
        <v>6800000</v>
      </c>
      <c r="Q53" s="16" t="s">
        <v>340</v>
      </c>
      <c r="R53" s="13" t="s">
        <v>210</v>
      </c>
      <c r="S53" s="13" t="s">
        <v>209</v>
      </c>
      <c r="T53" s="16" t="s">
        <v>231</v>
      </c>
      <c r="U53" s="16" t="s">
        <v>231</v>
      </c>
      <c r="V53" s="16" t="s">
        <v>231</v>
      </c>
      <c r="W53" s="16" t="s">
        <v>259</v>
      </c>
      <c r="X53" s="16" t="s">
        <v>259</v>
      </c>
      <c r="Y53" s="16" t="s">
        <v>259</v>
      </c>
      <c r="Z53" s="16" t="s">
        <v>259</v>
      </c>
      <c r="AA53" s="16" t="s">
        <v>230</v>
      </c>
    </row>
    <row r="54" spans="1:27" s="24" customFormat="1" ht="255" x14ac:dyDescent="0.25">
      <c r="A54" s="34">
        <v>53</v>
      </c>
      <c r="B54" s="34" t="s">
        <v>189</v>
      </c>
      <c r="C54" s="34" t="s">
        <v>188</v>
      </c>
      <c r="D54" s="34" t="s">
        <v>190</v>
      </c>
      <c r="E54" s="23">
        <v>1</v>
      </c>
      <c r="F54" s="18" t="s">
        <v>20</v>
      </c>
      <c r="G54" s="18" t="s">
        <v>22</v>
      </c>
      <c r="H54" s="18" t="s">
        <v>8</v>
      </c>
      <c r="I54" s="13" t="s">
        <v>5</v>
      </c>
      <c r="J54" s="13" t="s">
        <v>6</v>
      </c>
      <c r="K54" s="13" t="s">
        <v>9</v>
      </c>
      <c r="L54" s="18" t="s">
        <v>26</v>
      </c>
      <c r="M54" s="18" t="s">
        <v>214</v>
      </c>
      <c r="N54" s="18" t="s">
        <v>88</v>
      </c>
      <c r="O54" s="19">
        <v>1500000</v>
      </c>
      <c r="P54" s="19">
        <v>600000</v>
      </c>
      <c r="Q54" s="16" t="s">
        <v>340</v>
      </c>
      <c r="R54" s="13" t="s">
        <v>210</v>
      </c>
      <c r="S54" s="13" t="s">
        <v>209</v>
      </c>
      <c r="T54" s="16" t="s">
        <v>231</v>
      </c>
      <c r="U54" s="16" t="s">
        <v>231</v>
      </c>
      <c r="V54" s="16" t="s">
        <v>231</v>
      </c>
      <c r="W54" s="16" t="s">
        <v>259</v>
      </c>
      <c r="X54" s="16" t="s">
        <v>259</v>
      </c>
      <c r="Y54" s="16" t="s">
        <v>259</v>
      </c>
      <c r="Z54" s="16" t="s">
        <v>259</v>
      </c>
      <c r="AA54" s="16" t="s">
        <v>230</v>
      </c>
    </row>
    <row r="55" spans="1:27" s="24" customFormat="1" ht="255" x14ac:dyDescent="0.25">
      <c r="A55" s="13">
        <v>54</v>
      </c>
      <c r="B55" s="13" t="s">
        <v>189</v>
      </c>
      <c r="C55" s="13" t="s">
        <v>188</v>
      </c>
      <c r="D55" s="13" t="s">
        <v>190</v>
      </c>
      <c r="E55" s="23">
        <v>1</v>
      </c>
      <c r="F55" s="18" t="s">
        <v>20</v>
      </c>
      <c r="G55" s="18" t="s">
        <v>22</v>
      </c>
      <c r="H55" s="18" t="s">
        <v>21</v>
      </c>
      <c r="I55" s="13" t="s">
        <v>5</v>
      </c>
      <c r="J55" s="13" t="s">
        <v>6</v>
      </c>
      <c r="K55" s="13" t="s">
        <v>9</v>
      </c>
      <c r="L55" s="13" t="s">
        <v>16</v>
      </c>
      <c r="M55" s="18" t="s">
        <v>214</v>
      </c>
      <c r="N55" s="13" t="s">
        <v>88</v>
      </c>
      <c r="O55" s="19">
        <v>1600000</v>
      </c>
      <c r="P55" s="19">
        <f>Table53[[#This Row],[ALOCARE TOTALA]]*0.807886591</f>
        <v>1292618.5456000001</v>
      </c>
      <c r="Q55" s="16" t="s">
        <v>347</v>
      </c>
      <c r="R55" s="13" t="s">
        <v>210</v>
      </c>
      <c r="S55" s="13" t="s">
        <v>209</v>
      </c>
      <c r="T55" s="16" t="s">
        <v>228</v>
      </c>
      <c r="U55" s="16" t="s">
        <v>229</v>
      </c>
      <c r="V55" s="16" t="s">
        <v>229</v>
      </c>
      <c r="W55" s="16" t="s">
        <v>231</v>
      </c>
      <c r="X55" s="16" t="s">
        <v>231</v>
      </c>
      <c r="Y55" s="16" t="s">
        <v>231</v>
      </c>
      <c r="Z55" s="16" t="s">
        <v>231</v>
      </c>
      <c r="AA55" s="16" t="s">
        <v>235</v>
      </c>
    </row>
    <row r="56" spans="1:27" s="24" customFormat="1" ht="255" x14ac:dyDescent="0.25">
      <c r="A56" s="34">
        <v>55</v>
      </c>
      <c r="B56" s="34" t="s">
        <v>189</v>
      </c>
      <c r="C56" s="34" t="s">
        <v>188</v>
      </c>
      <c r="D56" s="34" t="s">
        <v>190</v>
      </c>
      <c r="E56" s="23">
        <v>1</v>
      </c>
      <c r="F56" s="18" t="s">
        <v>20</v>
      </c>
      <c r="G56" s="18" t="s">
        <v>13</v>
      </c>
      <c r="H56" s="18" t="s">
        <v>8</v>
      </c>
      <c r="I56" s="13" t="s">
        <v>5</v>
      </c>
      <c r="J56" s="13" t="s">
        <v>6</v>
      </c>
      <c r="K56" s="13" t="s">
        <v>9</v>
      </c>
      <c r="L56" s="18" t="s">
        <v>25</v>
      </c>
      <c r="M56" s="18" t="s">
        <v>214</v>
      </c>
      <c r="N56" s="18" t="s">
        <v>88</v>
      </c>
      <c r="O56" s="19">
        <v>7000000</v>
      </c>
      <c r="P56" s="19">
        <v>5950000</v>
      </c>
      <c r="Q56" s="16" t="s">
        <v>340</v>
      </c>
      <c r="R56" s="13" t="s">
        <v>210</v>
      </c>
      <c r="S56" s="13" t="s">
        <v>209</v>
      </c>
      <c r="T56" s="16" t="s">
        <v>254</v>
      </c>
      <c r="U56" s="16" t="s">
        <v>254</v>
      </c>
      <c r="V56" s="16" t="s">
        <v>254</v>
      </c>
      <c r="W56" s="16" t="s">
        <v>281</v>
      </c>
      <c r="X56" s="16" t="s">
        <v>281</v>
      </c>
      <c r="Y56" s="16" t="s">
        <v>281</v>
      </c>
      <c r="Z56" s="16" t="s">
        <v>281</v>
      </c>
      <c r="AA56" s="16" t="s">
        <v>233</v>
      </c>
    </row>
    <row r="57" spans="1:27" s="24" customFormat="1" ht="255" x14ac:dyDescent="0.25">
      <c r="A57" s="13">
        <v>56</v>
      </c>
      <c r="B57" s="13" t="s">
        <v>189</v>
      </c>
      <c r="C57" s="13" t="s">
        <v>188</v>
      </c>
      <c r="D57" s="13" t="s">
        <v>190</v>
      </c>
      <c r="E57" s="23">
        <v>1</v>
      </c>
      <c r="F57" s="18" t="s">
        <v>20</v>
      </c>
      <c r="G57" s="18" t="s">
        <v>13</v>
      </c>
      <c r="H57" s="18" t="s">
        <v>8</v>
      </c>
      <c r="I57" s="13" t="s">
        <v>5</v>
      </c>
      <c r="J57" s="13" t="s">
        <v>6</v>
      </c>
      <c r="K57" s="13" t="s">
        <v>9</v>
      </c>
      <c r="L57" s="18" t="s">
        <v>26</v>
      </c>
      <c r="M57" s="18" t="s">
        <v>214</v>
      </c>
      <c r="N57" s="18" t="s">
        <v>88</v>
      </c>
      <c r="O57" s="19">
        <v>1500000</v>
      </c>
      <c r="P57" s="19">
        <v>600000</v>
      </c>
      <c r="Q57" s="16" t="s">
        <v>340</v>
      </c>
      <c r="R57" s="13" t="s">
        <v>210</v>
      </c>
      <c r="S57" s="13" t="s">
        <v>209</v>
      </c>
      <c r="T57" s="16" t="s">
        <v>254</v>
      </c>
      <c r="U57" s="16" t="s">
        <v>254</v>
      </c>
      <c r="V57" s="16" t="s">
        <v>254</v>
      </c>
      <c r="W57" s="16" t="s">
        <v>281</v>
      </c>
      <c r="X57" s="16" t="s">
        <v>281</v>
      </c>
      <c r="Y57" s="16" t="s">
        <v>281</v>
      </c>
      <c r="Z57" s="16" t="s">
        <v>281</v>
      </c>
      <c r="AA57" s="16" t="s">
        <v>233</v>
      </c>
    </row>
    <row r="58" spans="1:27" s="24" customFormat="1" ht="255" x14ac:dyDescent="0.25">
      <c r="A58" s="34">
        <v>57</v>
      </c>
      <c r="B58" s="34" t="s">
        <v>189</v>
      </c>
      <c r="C58" s="34" t="s">
        <v>188</v>
      </c>
      <c r="D58" s="34" t="s">
        <v>190</v>
      </c>
      <c r="E58" s="23">
        <v>1</v>
      </c>
      <c r="F58" s="18" t="s">
        <v>20</v>
      </c>
      <c r="G58" s="18" t="s">
        <v>13</v>
      </c>
      <c r="H58" s="18" t="s">
        <v>21</v>
      </c>
      <c r="I58" s="13" t="s">
        <v>5</v>
      </c>
      <c r="J58" s="13" t="s">
        <v>6</v>
      </c>
      <c r="K58" s="13" t="s">
        <v>9</v>
      </c>
      <c r="L58" s="13" t="s">
        <v>16</v>
      </c>
      <c r="M58" s="18" t="s">
        <v>377</v>
      </c>
      <c r="N58" s="13" t="s">
        <v>88</v>
      </c>
      <c r="O58" s="19">
        <v>1600000</v>
      </c>
      <c r="P58" s="19">
        <f>Table53[[#This Row],[ALOCARE TOTALA]]*0.807886591</f>
        <v>1292618.5456000001</v>
      </c>
      <c r="Q58" s="16" t="s">
        <v>340</v>
      </c>
      <c r="R58" s="13" t="s">
        <v>210</v>
      </c>
      <c r="S58" s="13" t="s">
        <v>209</v>
      </c>
      <c r="T58" s="16" t="s">
        <v>254</v>
      </c>
      <c r="U58" s="16" t="s">
        <v>254</v>
      </c>
      <c r="V58" s="16" t="s">
        <v>254</v>
      </c>
      <c r="W58" s="16" t="s">
        <v>281</v>
      </c>
      <c r="X58" s="16" t="s">
        <v>281</v>
      </c>
      <c r="Y58" s="16" t="s">
        <v>281</v>
      </c>
      <c r="Z58" s="16" t="s">
        <v>281</v>
      </c>
      <c r="AA58" s="16" t="s">
        <v>233</v>
      </c>
    </row>
    <row r="59" spans="1:27" s="24" customFormat="1" ht="128.25" customHeight="1" x14ac:dyDescent="0.25">
      <c r="A59" s="13">
        <v>58</v>
      </c>
      <c r="B59" s="13" t="s">
        <v>189</v>
      </c>
      <c r="C59" s="13" t="s">
        <v>188</v>
      </c>
      <c r="D59" s="13" t="s">
        <v>190</v>
      </c>
      <c r="E59" s="23">
        <v>1</v>
      </c>
      <c r="F59" s="18" t="s">
        <v>27</v>
      </c>
      <c r="G59" s="18" t="s">
        <v>48</v>
      </c>
      <c r="H59" s="18" t="s">
        <v>8</v>
      </c>
      <c r="I59" s="13" t="s">
        <v>5</v>
      </c>
      <c r="J59" s="13" t="s">
        <v>6</v>
      </c>
      <c r="K59" s="13" t="s">
        <v>9</v>
      </c>
      <c r="L59" s="18" t="s">
        <v>25</v>
      </c>
      <c r="M59" s="18" t="s">
        <v>214</v>
      </c>
      <c r="N59" s="18" t="s">
        <v>89</v>
      </c>
      <c r="O59" s="19">
        <v>14000000</v>
      </c>
      <c r="P59" s="19">
        <v>11900000</v>
      </c>
      <c r="Q59" s="16" t="s">
        <v>348</v>
      </c>
      <c r="R59" s="13" t="s">
        <v>210</v>
      </c>
      <c r="S59" s="13" t="s">
        <v>209</v>
      </c>
      <c r="T59" s="16" t="s">
        <v>263</v>
      </c>
      <c r="U59" s="16" t="s">
        <v>263</v>
      </c>
      <c r="V59" s="16" t="s">
        <v>263</v>
      </c>
      <c r="W59" s="16" t="s">
        <v>263</v>
      </c>
      <c r="X59" s="16" t="s">
        <v>236</v>
      </c>
      <c r="Y59" s="16" t="s">
        <v>236</v>
      </c>
      <c r="Z59" s="16" t="s">
        <v>236</v>
      </c>
      <c r="AA59" s="16" t="s">
        <v>264</v>
      </c>
    </row>
    <row r="60" spans="1:27" s="24" customFormat="1" ht="210" x14ac:dyDescent="0.25">
      <c r="A60" s="34">
        <v>59</v>
      </c>
      <c r="B60" s="34" t="s">
        <v>189</v>
      </c>
      <c r="C60" s="34" t="s">
        <v>188</v>
      </c>
      <c r="D60" s="34" t="s">
        <v>190</v>
      </c>
      <c r="E60" s="23">
        <v>1</v>
      </c>
      <c r="F60" s="18" t="s">
        <v>27</v>
      </c>
      <c r="G60" s="18" t="s">
        <v>48</v>
      </c>
      <c r="H60" s="18" t="s">
        <v>8</v>
      </c>
      <c r="I60" s="13" t="s">
        <v>5</v>
      </c>
      <c r="J60" s="13" t="s">
        <v>6</v>
      </c>
      <c r="K60" s="13" t="s">
        <v>9</v>
      </c>
      <c r="L60" s="18" t="s">
        <v>26</v>
      </c>
      <c r="M60" s="18" t="s">
        <v>214</v>
      </c>
      <c r="N60" s="18" t="s">
        <v>89</v>
      </c>
      <c r="O60" s="19">
        <v>2000000</v>
      </c>
      <c r="P60" s="19">
        <v>800000</v>
      </c>
      <c r="Q60" s="16" t="s">
        <v>348</v>
      </c>
      <c r="R60" s="13" t="s">
        <v>210</v>
      </c>
      <c r="S60" s="13" t="s">
        <v>209</v>
      </c>
      <c r="T60" s="16" t="s">
        <v>263</v>
      </c>
      <c r="U60" s="16" t="s">
        <v>263</v>
      </c>
      <c r="V60" s="16" t="s">
        <v>263</v>
      </c>
      <c r="W60" s="16" t="s">
        <v>263</v>
      </c>
      <c r="X60" s="16" t="s">
        <v>236</v>
      </c>
      <c r="Y60" s="16" t="s">
        <v>236</v>
      </c>
      <c r="Z60" s="16" t="s">
        <v>236</v>
      </c>
      <c r="AA60" s="16" t="s">
        <v>264</v>
      </c>
    </row>
    <row r="61" spans="1:27" s="24" customFormat="1" ht="210" x14ac:dyDescent="0.25">
      <c r="A61" s="13">
        <v>60</v>
      </c>
      <c r="B61" s="13" t="s">
        <v>189</v>
      </c>
      <c r="C61" s="13" t="s">
        <v>188</v>
      </c>
      <c r="D61" s="13" t="s">
        <v>190</v>
      </c>
      <c r="E61" s="23">
        <v>1</v>
      </c>
      <c r="F61" s="18" t="s">
        <v>27</v>
      </c>
      <c r="G61" s="18" t="s">
        <v>48</v>
      </c>
      <c r="H61" s="18" t="s">
        <v>21</v>
      </c>
      <c r="I61" s="13" t="s">
        <v>5</v>
      </c>
      <c r="J61" s="13" t="s">
        <v>6</v>
      </c>
      <c r="K61" s="13" t="s">
        <v>9</v>
      </c>
      <c r="L61" s="13" t="s">
        <v>16</v>
      </c>
      <c r="M61" s="13" t="s">
        <v>214</v>
      </c>
      <c r="N61" s="13" t="s">
        <v>89</v>
      </c>
      <c r="O61" s="19">
        <v>2000000</v>
      </c>
      <c r="P61" s="19">
        <f>Table53[[#This Row],[ALOCARE TOTALA]]*0.807886591</f>
        <v>1615773.182</v>
      </c>
      <c r="Q61" s="16" t="s">
        <v>348</v>
      </c>
      <c r="R61" s="13" t="s">
        <v>210</v>
      </c>
      <c r="S61" s="13" t="s">
        <v>209</v>
      </c>
      <c r="T61" s="16" t="s">
        <v>253</v>
      </c>
      <c r="U61" s="16" t="s">
        <v>253</v>
      </c>
      <c r="V61" s="16" t="s">
        <v>253</v>
      </c>
      <c r="W61" s="16" t="s">
        <v>254</v>
      </c>
      <c r="X61" s="16" t="s">
        <v>254</v>
      </c>
      <c r="Y61" s="16" t="s">
        <v>254</v>
      </c>
      <c r="Z61" s="16" t="s">
        <v>254</v>
      </c>
      <c r="AA61" s="16" t="s">
        <v>234</v>
      </c>
    </row>
    <row r="62" spans="1:27" s="24" customFormat="1" ht="135" x14ac:dyDescent="0.25">
      <c r="A62" s="34">
        <v>61</v>
      </c>
      <c r="B62" s="34" t="s">
        <v>189</v>
      </c>
      <c r="C62" s="34" t="s">
        <v>188</v>
      </c>
      <c r="D62" s="34" t="s">
        <v>190</v>
      </c>
      <c r="E62" s="23">
        <v>1</v>
      </c>
      <c r="F62" s="18" t="s">
        <v>27</v>
      </c>
      <c r="G62" s="18" t="s">
        <v>28</v>
      </c>
      <c r="H62" s="18" t="s">
        <v>21</v>
      </c>
      <c r="I62" s="13" t="s">
        <v>5</v>
      </c>
      <c r="J62" s="13" t="s">
        <v>6</v>
      </c>
      <c r="K62" s="13" t="s">
        <v>9</v>
      </c>
      <c r="L62" s="13" t="s">
        <v>16</v>
      </c>
      <c r="M62" s="18" t="s">
        <v>214</v>
      </c>
      <c r="N62" s="13" t="s">
        <v>89</v>
      </c>
      <c r="O62" s="19">
        <v>1000000</v>
      </c>
      <c r="P62" s="19">
        <f>Table53[[#This Row],[ALOCARE TOTALA]]*0.807886591</f>
        <v>807886.59100000001</v>
      </c>
      <c r="Q62" s="16" t="s">
        <v>349</v>
      </c>
      <c r="R62" s="13" t="s">
        <v>210</v>
      </c>
      <c r="S62" s="13" t="s">
        <v>209</v>
      </c>
      <c r="T62" s="16" t="s">
        <v>254</v>
      </c>
      <c r="U62" s="16" t="s">
        <v>254</v>
      </c>
      <c r="V62" s="16" t="s">
        <v>254</v>
      </c>
      <c r="W62" s="16" t="s">
        <v>281</v>
      </c>
      <c r="X62" s="16" t="s">
        <v>281</v>
      </c>
      <c r="Y62" s="16" t="s">
        <v>281</v>
      </c>
      <c r="Z62" s="16" t="s">
        <v>281</v>
      </c>
      <c r="AA62" s="16" t="s">
        <v>233</v>
      </c>
    </row>
    <row r="63" spans="1:27" s="24" customFormat="1" ht="135" x14ac:dyDescent="0.25">
      <c r="A63" s="13">
        <v>62</v>
      </c>
      <c r="B63" s="13" t="s">
        <v>189</v>
      </c>
      <c r="C63" s="13" t="s">
        <v>188</v>
      </c>
      <c r="D63" s="13" t="s">
        <v>190</v>
      </c>
      <c r="E63" s="23">
        <v>1</v>
      </c>
      <c r="F63" s="18" t="s">
        <v>27</v>
      </c>
      <c r="G63" s="13" t="s">
        <v>29</v>
      </c>
      <c r="H63" s="18" t="s">
        <v>21</v>
      </c>
      <c r="I63" s="13" t="s">
        <v>5</v>
      </c>
      <c r="J63" s="13" t="s">
        <v>6</v>
      </c>
      <c r="K63" s="13" t="s">
        <v>9</v>
      </c>
      <c r="L63" s="13" t="s">
        <v>16</v>
      </c>
      <c r="M63" s="18" t="s">
        <v>214</v>
      </c>
      <c r="N63" s="13" t="s">
        <v>89</v>
      </c>
      <c r="O63" s="19">
        <v>1000000</v>
      </c>
      <c r="P63" s="19">
        <f>Table53[[#This Row],[ALOCARE TOTALA]]*0.807886591</f>
        <v>807886.59100000001</v>
      </c>
      <c r="Q63" s="16" t="s">
        <v>349</v>
      </c>
      <c r="R63" s="13" t="s">
        <v>210</v>
      </c>
      <c r="S63" s="13" t="s">
        <v>209</v>
      </c>
      <c r="T63" s="16" t="s">
        <v>254</v>
      </c>
      <c r="U63" s="16" t="s">
        <v>254</v>
      </c>
      <c r="V63" s="16" t="s">
        <v>254</v>
      </c>
      <c r="W63" s="16" t="s">
        <v>281</v>
      </c>
      <c r="X63" s="16" t="s">
        <v>281</v>
      </c>
      <c r="Y63" s="16" t="s">
        <v>281</v>
      </c>
      <c r="Z63" s="16" t="s">
        <v>281</v>
      </c>
      <c r="AA63" s="16" t="s">
        <v>233</v>
      </c>
    </row>
    <row r="64" spans="1:27" s="24" customFormat="1" ht="135" x14ac:dyDescent="0.25">
      <c r="A64" s="34">
        <v>63</v>
      </c>
      <c r="B64" s="34" t="s">
        <v>189</v>
      </c>
      <c r="C64" s="34" t="s">
        <v>188</v>
      </c>
      <c r="D64" s="34" t="s">
        <v>190</v>
      </c>
      <c r="E64" s="23">
        <v>1</v>
      </c>
      <c r="F64" s="18" t="s">
        <v>27</v>
      </c>
      <c r="G64" s="18" t="s">
        <v>30</v>
      </c>
      <c r="H64" s="18" t="s">
        <v>21</v>
      </c>
      <c r="I64" s="13" t="s">
        <v>5</v>
      </c>
      <c r="J64" s="13" t="s">
        <v>6</v>
      </c>
      <c r="K64" s="13" t="s">
        <v>9</v>
      </c>
      <c r="L64" s="13" t="s">
        <v>16</v>
      </c>
      <c r="M64" s="18" t="s">
        <v>214</v>
      </c>
      <c r="N64" s="13" t="s">
        <v>89</v>
      </c>
      <c r="O64" s="19">
        <v>1000000</v>
      </c>
      <c r="P64" s="19">
        <f>Table53[[#This Row],[ALOCARE TOTALA]]*0.807886591</f>
        <v>807886.59100000001</v>
      </c>
      <c r="Q64" s="16" t="s">
        <v>349</v>
      </c>
      <c r="R64" s="13" t="s">
        <v>210</v>
      </c>
      <c r="S64" s="13" t="s">
        <v>209</v>
      </c>
      <c r="T64" s="16" t="s">
        <v>254</v>
      </c>
      <c r="U64" s="16" t="s">
        <v>254</v>
      </c>
      <c r="V64" s="16" t="s">
        <v>254</v>
      </c>
      <c r="W64" s="16" t="s">
        <v>281</v>
      </c>
      <c r="X64" s="16" t="s">
        <v>281</v>
      </c>
      <c r="Y64" s="16" t="s">
        <v>281</v>
      </c>
      <c r="Z64" s="16" t="s">
        <v>281</v>
      </c>
      <c r="AA64" s="16" t="s">
        <v>233</v>
      </c>
    </row>
    <row r="65" spans="1:27" s="24" customFormat="1" ht="135" x14ac:dyDescent="0.25">
      <c r="A65" s="13">
        <v>64</v>
      </c>
      <c r="B65" s="13" t="s">
        <v>189</v>
      </c>
      <c r="C65" s="13" t="s">
        <v>188</v>
      </c>
      <c r="D65" s="13" t="s">
        <v>190</v>
      </c>
      <c r="E65" s="23">
        <v>1</v>
      </c>
      <c r="F65" s="18" t="s">
        <v>27</v>
      </c>
      <c r="G65" s="18" t="s">
        <v>31</v>
      </c>
      <c r="H65" s="18" t="s">
        <v>21</v>
      </c>
      <c r="I65" s="13" t="s">
        <v>5</v>
      </c>
      <c r="J65" s="13" t="s">
        <v>6</v>
      </c>
      <c r="K65" s="13" t="s">
        <v>9</v>
      </c>
      <c r="L65" s="13" t="s">
        <v>16</v>
      </c>
      <c r="M65" s="18" t="s">
        <v>214</v>
      </c>
      <c r="N65" s="13" t="s">
        <v>89</v>
      </c>
      <c r="O65" s="19">
        <v>1000000</v>
      </c>
      <c r="P65" s="19">
        <f>Table53[[#This Row],[ALOCARE TOTALA]]*0.807886591</f>
        <v>807886.59100000001</v>
      </c>
      <c r="Q65" s="16" t="s">
        <v>349</v>
      </c>
      <c r="R65" s="13" t="s">
        <v>210</v>
      </c>
      <c r="S65" s="13" t="s">
        <v>209</v>
      </c>
      <c r="T65" s="16" t="s">
        <v>254</v>
      </c>
      <c r="U65" s="16" t="s">
        <v>254</v>
      </c>
      <c r="V65" s="16" t="s">
        <v>254</v>
      </c>
      <c r="W65" s="16" t="s">
        <v>281</v>
      </c>
      <c r="X65" s="16" t="s">
        <v>281</v>
      </c>
      <c r="Y65" s="16" t="s">
        <v>281</v>
      </c>
      <c r="Z65" s="16" t="s">
        <v>281</v>
      </c>
      <c r="AA65" s="16" t="s">
        <v>233</v>
      </c>
    </row>
    <row r="66" spans="1:27" s="24" customFormat="1" ht="135" x14ac:dyDescent="0.25">
      <c r="A66" s="34">
        <v>65</v>
      </c>
      <c r="B66" s="34" t="s">
        <v>189</v>
      </c>
      <c r="C66" s="34" t="s">
        <v>188</v>
      </c>
      <c r="D66" s="34" t="s">
        <v>190</v>
      </c>
      <c r="E66" s="23">
        <v>1</v>
      </c>
      <c r="F66" s="18" t="s">
        <v>27</v>
      </c>
      <c r="G66" s="13" t="s">
        <v>4</v>
      </c>
      <c r="H66" s="18" t="s">
        <v>21</v>
      </c>
      <c r="I66" s="13" t="s">
        <v>5</v>
      </c>
      <c r="J66" s="13" t="s">
        <v>6</v>
      </c>
      <c r="K66" s="13" t="s">
        <v>9</v>
      </c>
      <c r="L66" s="13" t="s">
        <v>16</v>
      </c>
      <c r="M66" s="18" t="s">
        <v>214</v>
      </c>
      <c r="N66" s="13" t="s">
        <v>89</v>
      </c>
      <c r="O66" s="19">
        <v>1000000</v>
      </c>
      <c r="P66" s="19">
        <f>Table53[[#This Row],[ALOCARE TOTALA]]*0.807886591</f>
        <v>807886.59100000001</v>
      </c>
      <c r="Q66" s="16" t="s">
        <v>349</v>
      </c>
      <c r="R66" s="13" t="s">
        <v>210</v>
      </c>
      <c r="S66" s="13" t="s">
        <v>209</v>
      </c>
      <c r="T66" s="16" t="s">
        <v>254</v>
      </c>
      <c r="U66" s="16" t="s">
        <v>254</v>
      </c>
      <c r="V66" s="16" t="s">
        <v>254</v>
      </c>
      <c r="W66" s="16" t="s">
        <v>281</v>
      </c>
      <c r="X66" s="16" t="s">
        <v>281</v>
      </c>
      <c r="Y66" s="16" t="s">
        <v>281</v>
      </c>
      <c r="Z66" s="16" t="s">
        <v>281</v>
      </c>
      <c r="AA66" s="16" t="s">
        <v>233</v>
      </c>
    </row>
    <row r="67" spans="1:27" s="24" customFormat="1" ht="135" x14ac:dyDescent="0.25">
      <c r="A67" s="13">
        <v>66</v>
      </c>
      <c r="B67" s="13" t="s">
        <v>189</v>
      </c>
      <c r="C67" s="13" t="s">
        <v>188</v>
      </c>
      <c r="D67" s="13" t="s">
        <v>190</v>
      </c>
      <c r="E67" s="23">
        <v>1</v>
      </c>
      <c r="F67" s="13" t="s">
        <v>41</v>
      </c>
      <c r="G67" s="13"/>
      <c r="H67" s="13" t="s">
        <v>373</v>
      </c>
      <c r="I67" s="13" t="s">
        <v>5</v>
      </c>
      <c r="J67" s="13" t="s">
        <v>6</v>
      </c>
      <c r="K67" s="13" t="s">
        <v>9</v>
      </c>
      <c r="L67" s="13" t="s">
        <v>16</v>
      </c>
      <c r="M67" s="18" t="s">
        <v>377</v>
      </c>
      <c r="N67" s="13" t="s">
        <v>94</v>
      </c>
      <c r="O67" s="19">
        <v>2000000</v>
      </c>
      <c r="P67" s="19">
        <f>Table53[[#This Row],[ALOCARE TOTALA]]*0.807886591</f>
        <v>1615773.182</v>
      </c>
      <c r="Q67" s="16" t="s">
        <v>350</v>
      </c>
      <c r="R67" s="13" t="s">
        <v>210</v>
      </c>
      <c r="S67" s="13" t="s">
        <v>209</v>
      </c>
      <c r="T67" s="16" t="s">
        <v>229</v>
      </c>
      <c r="U67" s="16" t="s">
        <v>229</v>
      </c>
      <c r="V67" s="16" t="s">
        <v>229</v>
      </c>
      <c r="W67" s="16" t="s">
        <v>231</v>
      </c>
      <c r="X67" s="16" t="s">
        <v>231</v>
      </c>
      <c r="Y67" s="16" t="s">
        <v>231</v>
      </c>
      <c r="Z67" s="16" t="s">
        <v>231</v>
      </c>
      <c r="AA67" s="16" t="s">
        <v>230</v>
      </c>
    </row>
    <row r="68" spans="1:27" s="24" customFormat="1" ht="135" x14ac:dyDescent="0.25">
      <c r="A68" s="34">
        <v>67</v>
      </c>
      <c r="B68" s="34" t="s">
        <v>189</v>
      </c>
      <c r="C68" s="34" t="s">
        <v>188</v>
      </c>
      <c r="D68" s="34" t="s">
        <v>190</v>
      </c>
      <c r="E68" s="23">
        <v>1</v>
      </c>
      <c r="F68" s="13" t="s">
        <v>41</v>
      </c>
      <c r="G68" s="13"/>
      <c r="H68" s="13" t="s">
        <v>49</v>
      </c>
      <c r="I68" s="13" t="s">
        <v>5</v>
      </c>
      <c r="J68" s="13" t="s">
        <v>6</v>
      </c>
      <c r="K68" s="13" t="s">
        <v>9</v>
      </c>
      <c r="L68" s="13" t="s">
        <v>25</v>
      </c>
      <c r="M68" s="13" t="s">
        <v>211</v>
      </c>
      <c r="N68" s="13" t="s">
        <v>94</v>
      </c>
      <c r="O68" s="19">
        <v>4000000</v>
      </c>
      <c r="P68" s="19">
        <v>3400000</v>
      </c>
      <c r="Q68" s="16" t="s">
        <v>350</v>
      </c>
      <c r="R68" s="13" t="s">
        <v>210</v>
      </c>
      <c r="S68" s="13" t="s">
        <v>209</v>
      </c>
      <c r="T68" s="16" t="s">
        <v>231</v>
      </c>
      <c r="U68" s="16" t="s">
        <v>231</v>
      </c>
      <c r="V68" s="16" t="s">
        <v>231</v>
      </c>
      <c r="W68" s="16" t="s">
        <v>259</v>
      </c>
      <c r="X68" s="16" t="s">
        <v>259</v>
      </c>
      <c r="Y68" s="16" t="s">
        <v>259</v>
      </c>
      <c r="Z68" s="16" t="s">
        <v>259</v>
      </c>
      <c r="AA68" s="16" t="s">
        <v>230</v>
      </c>
    </row>
    <row r="69" spans="1:27" s="1" customFormat="1" ht="195" x14ac:dyDescent="0.25">
      <c r="A69" s="13">
        <v>68</v>
      </c>
      <c r="B69" s="13" t="s">
        <v>189</v>
      </c>
      <c r="C69" s="13" t="s">
        <v>188</v>
      </c>
      <c r="D69" s="13" t="s">
        <v>190</v>
      </c>
      <c r="E69" s="23">
        <v>2</v>
      </c>
      <c r="F69" s="13" t="s">
        <v>172</v>
      </c>
      <c r="G69" s="13" t="s">
        <v>175</v>
      </c>
      <c r="H69" s="13" t="s">
        <v>173</v>
      </c>
      <c r="I69" s="16" t="s">
        <v>5</v>
      </c>
      <c r="J69" s="13" t="s">
        <v>6</v>
      </c>
      <c r="K69" s="16" t="s">
        <v>9</v>
      </c>
      <c r="L69" s="13" t="s">
        <v>16</v>
      </c>
      <c r="M69" s="13" t="s">
        <v>211</v>
      </c>
      <c r="N69" s="13" t="s">
        <v>94</v>
      </c>
      <c r="O69" s="19">
        <v>7000000</v>
      </c>
      <c r="P69" s="19">
        <f>Table53[[#This Row],[ALOCARE TOTALA]]*0.807886591</f>
        <v>5655206.1370000001</v>
      </c>
      <c r="Q69" s="13" t="s">
        <v>270</v>
      </c>
      <c r="R69" s="13" t="s">
        <v>210</v>
      </c>
      <c r="S69" s="13" t="s">
        <v>209</v>
      </c>
      <c r="T69" s="16" t="s">
        <v>229</v>
      </c>
      <c r="U69" s="16" t="s">
        <v>229</v>
      </c>
      <c r="V69" s="16" t="s">
        <v>229</v>
      </c>
      <c r="W69" s="16" t="s">
        <v>231</v>
      </c>
      <c r="X69" s="16" t="s">
        <v>231</v>
      </c>
      <c r="Y69" s="16" t="s">
        <v>231</v>
      </c>
      <c r="Z69" s="16" t="s">
        <v>231</v>
      </c>
      <c r="AA69" s="16" t="s">
        <v>230</v>
      </c>
    </row>
    <row r="70" spans="1:27" s="1" customFormat="1" ht="105" x14ac:dyDescent="0.25">
      <c r="A70" s="34">
        <v>69</v>
      </c>
      <c r="B70" s="34" t="s">
        <v>189</v>
      </c>
      <c r="C70" s="34" t="s">
        <v>188</v>
      </c>
      <c r="D70" s="34" t="s">
        <v>190</v>
      </c>
      <c r="E70" s="23">
        <v>2</v>
      </c>
      <c r="F70" s="13" t="s">
        <v>172</v>
      </c>
      <c r="G70" s="13" t="s">
        <v>175</v>
      </c>
      <c r="H70" s="16" t="s">
        <v>174</v>
      </c>
      <c r="I70" s="16" t="s">
        <v>5</v>
      </c>
      <c r="J70" s="13" t="s">
        <v>6</v>
      </c>
      <c r="K70" s="16" t="s">
        <v>9</v>
      </c>
      <c r="L70" s="18" t="s">
        <v>25</v>
      </c>
      <c r="M70" s="18" t="s">
        <v>214</v>
      </c>
      <c r="N70" s="18"/>
      <c r="O70" s="19">
        <v>30000000</v>
      </c>
      <c r="P70" s="19">
        <v>25500000</v>
      </c>
      <c r="Q70" s="13" t="s">
        <v>271</v>
      </c>
      <c r="R70" s="13" t="s">
        <v>210</v>
      </c>
      <c r="S70" s="13" t="s">
        <v>209</v>
      </c>
      <c r="T70" s="16" t="s">
        <v>369</v>
      </c>
      <c r="U70" s="16" t="s">
        <v>263</v>
      </c>
      <c r="V70" s="16" t="s">
        <v>263</v>
      </c>
      <c r="W70" s="16" t="s">
        <v>263</v>
      </c>
      <c r="X70" s="16" t="s">
        <v>263</v>
      </c>
      <c r="Y70" s="16" t="s">
        <v>263</v>
      </c>
      <c r="Z70" s="16" t="s">
        <v>263</v>
      </c>
      <c r="AA70" s="16" t="s">
        <v>233</v>
      </c>
    </row>
    <row r="71" spans="1:27" s="1" customFormat="1" ht="105" x14ac:dyDescent="0.25">
      <c r="A71" s="13">
        <v>70</v>
      </c>
      <c r="B71" s="13" t="s">
        <v>189</v>
      </c>
      <c r="C71" s="13" t="s">
        <v>188</v>
      </c>
      <c r="D71" s="13" t="s">
        <v>190</v>
      </c>
      <c r="E71" s="23">
        <v>2</v>
      </c>
      <c r="F71" s="13" t="s">
        <v>172</v>
      </c>
      <c r="G71" s="13" t="s">
        <v>175</v>
      </c>
      <c r="H71" s="13" t="s">
        <v>174</v>
      </c>
      <c r="I71" s="16" t="s">
        <v>5</v>
      </c>
      <c r="J71" s="13" t="s">
        <v>6</v>
      </c>
      <c r="K71" s="16" t="s">
        <v>9</v>
      </c>
      <c r="L71" s="18" t="s">
        <v>26</v>
      </c>
      <c r="M71" s="18" t="s">
        <v>214</v>
      </c>
      <c r="N71" s="18"/>
      <c r="O71" s="19">
        <v>5000000</v>
      </c>
      <c r="P71" s="19">
        <v>2000000</v>
      </c>
      <c r="Q71" s="16" t="s">
        <v>271</v>
      </c>
      <c r="R71" s="13" t="s">
        <v>210</v>
      </c>
      <c r="S71" s="13" t="s">
        <v>209</v>
      </c>
      <c r="T71" s="16" t="s">
        <v>369</v>
      </c>
      <c r="U71" s="16" t="s">
        <v>263</v>
      </c>
      <c r="V71" s="16" t="s">
        <v>263</v>
      </c>
      <c r="W71" s="16" t="s">
        <v>263</v>
      </c>
      <c r="X71" s="16" t="s">
        <v>263</v>
      </c>
      <c r="Y71" s="16" t="s">
        <v>263</v>
      </c>
      <c r="Z71" s="16" t="s">
        <v>263</v>
      </c>
      <c r="AA71" s="16" t="s">
        <v>233</v>
      </c>
    </row>
    <row r="72" spans="1:27" s="24" customFormat="1" ht="133.5" customHeight="1" x14ac:dyDescent="0.25">
      <c r="A72" s="34">
        <v>71</v>
      </c>
      <c r="B72" s="34" t="s">
        <v>189</v>
      </c>
      <c r="C72" s="34" t="s">
        <v>188</v>
      </c>
      <c r="D72" s="34" t="s">
        <v>190</v>
      </c>
      <c r="E72" s="23">
        <v>2</v>
      </c>
      <c r="F72" s="13" t="s">
        <v>170</v>
      </c>
      <c r="G72" s="13" t="s">
        <v>171</v>
      </c>
      <c r="H72" s="17" t="s">
        <v>85</v>
      </c>
      <c r="I72" s="16" t="s">
        <v>7</v>
      </c>
      <c r="J72" s="13" t="s">
        <v>6</v>
      </c>
      <c r="K72" s="16" t="s">
        <v>10</v>
      </c>
      <c r="L72" s="18" t="s">
        <v>25</v>
      </c>
      <c r="M72" s="18" t="s">
        <v>214</v>
      </c>
      <c r="N72" s="18" t="s">
        <v>94</v>
      </c>
      <c r="O72" s="19">
        <v>130000000</v>
      </c>
      <c r="P72" s="19">
        <v>64606084.630000003</v>
      </c>
      <c r="Q72" s="20" t="s">
        <v>268</v>
      </c>
      <c r="R72" s="13" t="s">
        <v>210</v>
      </c>
      <c r="S72" s="13" t="s">
        <v>209</v>
      </c>
      <c r="T72" s="15">
        <v>45384</v>
      </c>
      <c r="U72" s="15">
        <v>45463</v>
      </c>
      <c r="V72" s="15">
        <v>45464</v>
      </c>
      <c r="W72" s="15">
        <v>45535</v>
      </c>
      <c r="X72" s="15">
        <v>45536</v>
      </c>
      <c r="Y72" s="15">
        <v>45626</v>
      </c>
      <c r="Z72" s="15">
        <v>45627</v>
      </c>
      <c r="AA72" s="15">
        <v>47117</v>
      </c>
    </row>
    <row r="73" spans="1:27" s="24" customFormat="1" ht="91.9" customHeight="1" x14ac:dyDescent="0.25">
      <c r="A73" s="13">
        <v>72</v>
      </c>
      <c r="B73" s="13" t="s">
        <v>189</v>
      </c>
      <c r="C73" s="13" t="s">
        <v>188</v>
      </c>
      <c r="D73" s="13" t="s">
        <v>190</v>
      </c>
      <c r="E73" s="23">
        <v>2</v>
      </c>
      <c r="F73" s="13" t="s">
        <v>170</v>
      </c>
      <c r="G73" s="13" t="s">
        <v>171</v>
      </c>
      <c r="H73" s="17" t="s">
        <v>85</v>
      </c>
      <c r="I73" s="16" t="s">
        <v>7</v>
      </c>
      <c r="J73" s="13" t="s">
        <v>6</v>
      </c>
      <c r="K73" s="16" t="s">
        <v>10</v>
      </c>
      <c r="L73" s="18" t="s">
        <v>26</v>
      </c>
      <c r="M73" s="18" t="s">
        <v>214</v>
      </c>
      <c r="N73" s="18" t="s">
        <v>94</v>
      </c>
      <c r="O73" s="19">
        <v>20000000</v>
      </c>
      <c r="P73" s="19">
        <v>4000000</v>
      </c>
      <c r="Q73" s="20" t="s">
        <v>268</v>
      </c>
      <c r="R73" s="13" t="s">
        <v>210</v>
      </c>
      <c r="S73" s="13" t="s">
        <v>209</v>
      </c>
      <c r="T73" s="15">
        <v>45384</v>
      </c>
      <c r="U73" s="15">
        <v>45463</v>
      </c>
      <c r="V73" s="15">
        <v>45464</v>
      </c>
      <c r="W73" s="15">
        <v>45535</v>
      </c>
      <c r="X73" s="15">
        <v>45536</v>
      </c>
      <c r="Y73" s="15">
        <v>45626</v>
      </c>
      <c r="Z73" s="15">
        <v>45627</v>
      </c>
      <c r="AA73" s="15">
        <v>47117</v>
      </c>
    </row>
    <row r="74" spans="1:27" s="1" customFormat="1" ht="240" x14ac:dyDescent="0.25">
      <c r="A74" s="34">
        <v>73</v>
      </c>
      <c r="B74" s="34" t="s">
        <v>189</v>
      </c>
      <c r="C74" s="34" t="s">
        <v>188</v>
      </c>
      <c r="D74" s="34" t="s">
        <v>190</v>
      </c>
      <c r="E74" s="23">
        <v>2</v>
      </c>
      <c r="F74" s="13" t="s">
        <v>176</v>
      </c>
      <c r="G74" s="13" t="s">
        <v>178</v>
      </c>
      <c r="H74" s="17" t="s">
        <v>177</v>
      </c>
      <c r="I74" s="16" t="s">
        <v>5</v>
      </c>
      <c r="J74" s="13" t="s">
        <v>6</v>
      </c>
      <c r="K74" s="16" t="s">
        <v>9</v>
      </c>
      <c r="L74" s="13" t="s">
        <v>16</v>
      </c>
      <c r="M74" s="18" t="s">
        <v>377</v>
      </c>
      <c r="N74" s="13" t="s">
        <v>88</v>
      </c>
      <c r="O74" s="19">
        <v>11500000</v>
      </c>
      <c r="P74" s="19">
        <f>Table53[[#This Row],[ALOCARE TOTALA]]*0.807886591</f>
        <v>9290695.7965000011</v>
      </c>
      <c r="Q74" s="16" t="s">
        <v>272</v>
      </c>
      <c r="R74" s="13" t="s">
        <v>210</v>
      </c>
      <c r="S74" s="13" t="s">
        <v>209</v>
      </c>
      <c r="T74" s="16" t="s">
        <v>229</v>
      </c>
      <c r="U74" s="16" t="s">
        <v>229</v>
      </c>
      <c r="V74" s="16" t="s">
        <v>229</v>
      </c>
      <c r="W74" s="16" t="s">
        <v>231</v>
      </c>
      <c r="X74" s="16" t="s">
        <v>231</v>
      </c>
      <c r="Y74" s="16" t="s">
        <v>231</v>
      </c>
      <c r="Z74" s="16" t="s">
        <v>231</v>
      </c>
      <c r="AA74" s="13" t="s">
        <v>230</v>
      </c>
    </row>
    <row r="75" spans="1:27" s="1" customFormat="1" ht="300" x14ac:dyDescent="0.25">
      <c r="A75" s="13">
        <v>74</v>
      </c>
      <c r="B75" s="13" t="s">
        <v>189</v>
      </c>
      <c r="C75" s="13" t="s">
        <v>188</v>
      </c>
      <c r="D75" s="13" t="s">
        <v>190</v>
      </c>
      <c r="E75" s="23">
        <v>2</v>
      </c>
      <c r="F75" s="13" t="s">
        <v>176</v>
      </c>
      <c r="G75" s="13" t="s">
        <v>178</v>
      </c>
      <c r="H75" s="13" t="s">
        <v>179</v>
      </c>
      <c r="I75" s="16" t="s">
        <v>5</v>
      </c>
      <c r="J75" s="16" t="s">
        <v>77</v>
      </c>
      <c r="K75" s="16" t="s">
        <v>9</v>
      </c>
      <c r="L75" s="18" t="s">
        <v>25</v>
      </c>
      <c r="M75" s="18" t="s">
        <v>214</v>
      </c>
      <c r="N75" s="18" t="s">
        <v>88</v>
      </c>
      <c r="O75" s="19">
        <v>34556735.688929416</v>
      </c>
      <c r="P75" s="19">
        <v>29373225.335590001</v>
      </c>
      <c r="Q75" s="16" t="s">
        <v>273</v>
      </c>
      <c r="R75" s="13" t="s">
        <v>210</v>
      </c>
      <c r="S75" s="13" t="s">
        <v>209</v>
      </c>
      <c r="T75" s="13" t="s">
        <v>263</v>
      </c>
      <c r="U75" s="13" t="s">
        <v>263</v>
      </c>
      <c r="V75" s="13" t="s">
        <v>263</v>
      </c>
      <c r="W75" s="13" t="s">
        <v>263</v>
      </c>
      <c r="X75" s="13" t="s">
        <v>236</v>
      </c>
      <c r="Y75" s="13" t="s">
        <v>236</v>
      </c>
      <c r="Z75" s="13" t="s">
        <v>236</v>
      </c>
      <c r="AA75" s="13" t="s">
        <v>235</v>
      </c>
    </row>
    <row r="76" spans="1:27" s="1" customFormat="1" ht="300" x14ac:dyDescent="0.25">
      <c r="A76" s="34">
        <v>75</v>
      </c>
      <c r="B76" s="34" t="s">
        <v>189</v>
      </c>
      <c r="C76" s="34" t="s">
        <v>188</v>
      </c>
      <c r="D76" s="34" t="s">
        <v>190</v>
      </c>
      <c r="E76" s="23">
        <v>2</v>
      </c>
      <c r="F76" s="13" t="s">
        <v>176</v>
      </c>
      <c r="G76" s="13" t="s">
        <v>178</v>
      </c>
      <c r="H76" s="13" t="s">
        <v>179</v>
      </c>
      <c r="I76" s="16" t="s">
        <v>5</v>
      </c>
      <c r="J76" s="13" t="s">
        <v>6</v>
      </c>
      <c r="K76" s="16" t="s">
        <v>9</v>
      </c>
      <c r="L76" s="18" t="s">
        <v>26</v>
      </c>
      <c r="M76" s="18" t="s">
        <v>214</v>
      </c>
      <c r="N76" s="18" t="s">
        <v>88</v>
      </c>
      <c r="O76" s="19">
        <v>7406521.5000000028</v>
      </c>
      <c r="P76" s="19">
        <v>2962608.6000000015</v>
      </c>
      <c r="Q76" s="16" t="s">
        <v>273</v>
      </c>
      <c r="R76" s="13" t="s">
        <v>210</v>
      </c>
      <c r="S76" s="13" t="s">
        <v>209</v>
      </c>
      <c r="T76" s="16" t="s">
        <v>263</v>
      </c>
      <c r="U76" s="16" t="s">
        <v>263</v>
      </c>
      <c r="V76" s="16" t="s">
        <v>263</v>
      </c>
      <c r="W76" s="16" t="s">
        <v>263</v>
      </c>
      <c r="X76" s="16" t="s">
        <v>236</v>
      </c>
      <c r="Y76" s="16" t="s">
        <v>236</v>
      </c>
      <c r="Z76" s="16" t="s">
        <v>236</v>
      </c>
      <c r="AA76" s="16" t="s">
        <v>235</v>
      </c>
    </row>
    <row r="77" spans="1:27" s="1" customFormat="1" ht="330" x14ac:dyDescent="0.25">
      <c r="A77" s="13">
        <v>76</v>
      </c>
      <c r="B77" s="13" t="s">
        <v>189</v>
      </c>
      <c r="C77" s="13" t="s">
        <v>188</v>
      </c>
      <c r="D77" s="13" t="s">
        <v>190</v>
      </c>
      <c r="E77" s="23">
        <v>2</v>
      </c>
      <c r="F77" s="13" t="s">
        <v>180</v>
      </c>
      <c r="G77" s="13" t="s">
        <v>181</v>
      </c>
      <c r="H77" s="16" t="s">
        <v>182</v>
      </c>
      <c r="I77" s="16" t="s">
        <v>5</v>
      </c>
      <c r="J77" s="13" t="s">
        <v>6</v>
      </c>
      <c r="K77" s="16" t="s">
        <v>9</v>
      </c>
      <c r="L77" s="13" t="s">
        <v>16</v>
      </c>
      <c r="M77" s="13" t="s">
        <v>214</v>
      </c>
      <c r="N77" s="13" t="s">
        <v>94</v>
      </c>
      <c r="O77" s="19">
        <v>6500000</v>
      </c>
      <c r="P77" s="19">
        <f>Table53[[#This Row],[ALOCARE TOTALA]]*0.807886591</f>
        <v>5251262.8415000001</v>
      </c>
      <c r="Q77" s="16" t="s">
        <v>274</v>
      </c>
      <c r="R77" s="13" t="s">
        <v>210</v>
      </c>
      <c r="S77" s="13" t="s">
        <v>209</v>
      </c>
      <c r="T77" s="16" t="s">
        <v>231</v>
      </c>
      <c r="U77" s="16" t="s">
        <v>231</v>
      </c>
      <c r="V77" s="16" t="s">
        <v>231</v>
      </c>
      <c r="W77" s="16" t="s">
        <v>259</v>
      </c>
      <c r="X77" s="16" t="s">
        <v>259</v>
      </c>
      <c r="Y77" s="16" t="s">
        <v>259</v>
      </c>
      <c r="Z77" s="16" t="s">
        <v>259</v>
      </c>
      <c r="AA77" s="16" t="s">
        <v>232</v>
      </c>
    </row>
    <row r="78" spans="1:27" s="1" customFormat="1" ht="255" x14ac:dyDescent="0.25">
      <c r="A78" s="34">
        <v>77</v>
      </c>
      <c r="B78" s="34" t="s">
        <v>189</v>
      </c>
      <c r="C78" s="34" t="s">
        <v>188</v>
      </c>
      <c r="D78" s="34" t="s">
        <v>190</v>
      </c>
      <c r="E78" s="23">
        <v>2</v>
      </c>
      <c r="F78" s="13" t="s">
        <v>180</v>
      </c>
      <c r="G78" s="13" t="s">
        <v>181</v>
      </c>
      <c r="H78" s="16" t="s">
        <v>183</v>
      </c>
      <c r="I78" s="16" t="s">
        <v>5</v>
      </c>
      <c r="J78" s="13" t="s">
        <v>6</v>
      </c>
      <c r="K78" s="16" t="s">
        <v>9</v>
      </c>
      <c r="L78" s="18" t="s">
        <v>25</v>
      </c>
      <c r="M78" s="13" t="s">
        <v>214</v>
      </c>
      <c r="N78" s="18" t="s">
        <v>94</v>
      </c>
      <c r="O78" s="19">
        <v>20000000</v>
      </c>
      <c r="P78" s="19">
        <v>17000000</v>
      </c>
      <c r="Q78" s="16" t="s">
        <v>275</v>
      </c>
      <c r="R78" s="13" t="s">
        <v>210</v>
      </c>
      <c r="S78" s="13" t="s">
        <v>209</v>
      </c>
      <c r="T78" s="16" t="s">
        <v>263</v>
      </c>
      <c r="U78" s="16" t="s">
        <v>263</v>
      </c>
      <c r="V78" s="16" t="s">
        <v>263</v>
      </c>
      <c r="W78" s="16" t="s">
        <v>263</v>
      </c>
      <c r="X78" s="16" t="s">
        <v>236</v>
      </c>
      <c r="Y78" s="16" t="s">
        <v>236</v>
      </c>
      <c r="Z78" s="16" t="s">
        <v>236</v>
      </c>
      <c r="AA78" s="16" t="s">
        <v>235</v>
      </c>
    </row>
    <row r="79" spans="1:27" s="29" customFormat="1" ht="270" x14ac:dyDescent="0.25">
      <c r="A79" s="13">
        <v>78</v>
      </c>
      <c r="B79" s="13" t="s">
        <v>189</v>
      </c>
      <c r="C79" s="13" t="s">
        <v>188</v>
      </c>
      <c r="D79" s="13" t="s">
        <v>190</v>
      </c>
      <c r="E79" s="23">
        <v>2</v>
      </c>
      <c r="F79" s="13" t="s">
        <v>160</v>
      </c>
      <c r="G79" s="13" t="s">
        <v>364</v>
      </c>
      <c r="H79" s="17" t="s">
        <v>86</v>
      </c>
      <c r="I79" s="16" t="s">
        <v>7</v>
      </c>
      <c r="J79" s="13" t="s">
        <v>6</v>
      </c>
      <c r="K79" s="16" t="s">
        <v>10</v>
      </c>
      <c r="L79" s="18" t="s">
        <v>25</v>
      </c>
      <c r="M79" s="18" t="s">
        <v>214</v>
      </c>
      <c r="N79" s="18" t="s">
        <v>88</v>
      </c>
      <c r="O79" s="19">
        <v>60210400</v>
      </c>
      <c r="P79" s="19">
        <v>29922755.370000001</v>
      </c>
      <c r="Q79" s="13" t="s">
        <v>269</v>
      </c>
      <c r="R79" s="13" t="s">
        <v>210</v>
      </c>
      <c r="S79" s="13" t="s">
        <v>209</v>
      </c>
      <c r="T79" s="16" t="s">
        <v>227</v>
      </c>
      <c r="U79" s="16" t="s">
        <v>227</v>
      </c>
      <c r="V79" s="16" t="s">
        <v>227</v>
      </c>
      <c r="W79" s="16" t="s">
        <v>228</v>
      </c>
      <c r="X79" s="16" t="s">
        <v>228</v>
      </c>
      <c r="Y79" s="16" t="s">
        <v>228</v>
      </c>
      <c r="Z79" s="16" t="s">
        <v>228</v>
      </c>
      <c r="AA79" s="16" t="s">
        <v>250</v>
      </c>
    </row>
    <row r="80" spans="1:27" s="24" customFormat="1" ht="270" x14ac:dyDescent="0.25">
      <c r="A80" s="34">
        <v>79</v>
      </c>
      <c r="B80" s="34" t="s">
        <v>189</v>
      </c>
      <c r="C80" s="34" t="s">
        <v>188</v>
      </c>
      <c r="D80" s="34" t="s">
        <v>190</v>
      </c>
      <c r="E80" s="23">
        <v>2</v>
      </c>
      <c r="F80" s="13" t="s">
        <v>160</v>
      </c>
      <c r="G80" s="13" t="s">
        <v>364</v>
      </c>
      <c r="H80" s="17" t="s">
        <v>86</v>
      </c>
      <c r="I80" s="16" t="s">
        <v>7</v>
      </c>
      <c r="J80" s="13" t="s">
        <v>6</v>
      </c>
      <c r="K80" s="16" t="s">
        <v>10</v>
      </c>
      <c r="L80" s="18" t="s">
        <v>26</v>
      </c>
      <c r="M80" s="18" t="s">
        <v>214</v>
      </c>
      <c r="N80" s="18" t="s">
        <v>88</v>
      </c>
      <c r="O80" s="19">
        <v>10000000</v>
      </c>
      <c r="P80" s="19">
        <v>2182000</v>
      </c>
      <c r="Q80" s="13" t="s">
        <v>269</v>
      </c>
      <c r="R80" s="13" t="s">
        <v>210</v>
      </c>
      <c r="S80" s="13" t="s">
        <v>209</v>
      </c>
      <c r="T80" s="16" t="s">
        <v>227</v>
      </c>
      <c r="U80" s="16" t="s">
        <v>227</v>
      </c>
      <c r="V80" s="16" t="s">
        <v>227</v>
      </c>
      <c r="W80" s="16" t="s">
        <v>228</v>
      </c>
      <c r="X80" s="16" t="s">
        <v>228</v>
      </c>
      <c r="Y80" s="16" t="s">
        <v>228</v>
      </c>
      <c r="Z80" s="16" t="s">
        <v>228</v>
      </c>
      <c r="AA80" s="16" t="s">
        <v>250</v>
      </c>
    </row>
    <row r="81" spans="1:27" s="1" customFormat="1" ht="270" x14ac:dyDescent="0.25">
      <c r="A81" s="13">
        <v>80</v>
      </c>
      <c r="B81" s="13" t="s">
        <v>189</v>
      </c>
      <c r="C81" s="13" t="s">
        <v>188</v>
      </c>
      <c r="D81" s="13" t="s">
        <v>190</v>
      </c>
      <c r="E81" s="23">
        <v>3</v>
      </c>
      <c r="F81" s="18" t="s">
        <v>125</v>
      </c>
      <c r="G81" s="18" t="s">
        <v>365</v>
      </c>
      <c r="H81" s="25" t="s">
        <v>119</v>
      </c>
      <c r="I81" s="21" t="s">
        <v>7</v>
      </c>
      <c r="J81" s="13" t="s">
        <v>6</v>
      </c>
      <c r="K81" s="21" t="s">
        <v>10</v>
      </c>
      <c r="L81" s="13" t="s">
        <v>16</v>
      </c>
      <c r="M81" s="13" t="s">
        <v>211</v>
      </c>
      <c r="N81" s="13" t="s">
        <v>94</v>
      </c>
      <c r="O81" s="19">
        <v>21000000</v>
      </c>
      <c r="P81" s="19">
        <f>Table53[[#This Row],[ALOCARE TOTALA]]*0.507726384</f>
        <v>10662254.064000001</v>
      </c>
      <c r="Q81" s="16" t="s">
        <v>240</v>
      </c>
      <c r="R81" s="13" t="s">
        <v>210</v>
      </c>
      <c r="S81" s="13" t="s">
        <v>209</v>
      </c>
      <c r="T81" s="16" t="s">
        <v>227</v>
      </c>
      <c r="U81" s="16" t="s">
        <v>227</v>
      </c>
      <c r="V81" s="16" t="s">
        <v>227</v>
      </c>
      <c r="W81" s="16" t="s">
        <v>228</v>
      </c>
      <c r="X81" s="16" t="s">
        <v>228</v>
      </c>
      <c r="Y81" s="16" t="s">
        <v>228</v>
      </c>
      <c r="Z81" s="16" t="s">
        <v>228</v>
      </c>
      <c r="AA81" s="16" t="s">
        <v>233</v>
      </c>
    </row>
    <row r="82" spans="1:27" s="1" customFormat="1" ht="72.75" customHeight="1" x14ac:dyDescent="0.25">
      <c r="A82" s="34">
        <v>81</v>
      </c>
      <c r="B82" s="34" t="s">
        <v>189</v>
      </c>
      <c r="C82" s="34" t="s">
        <v>188</v>
      </c>
      <c r="D82" s="34" t="s">
        <v>190</v>
      </c>
      <c r="E82" s="23">
        <v>3</v>
      </c>
      <c r="F82" s="18" t="s">
        <v>126</v>
      </c>
      <c r="G82" s="18" t="s">
        <v>366</v>
      </c>
      <c r="H82" s="17" t="s">
        <v>120</v>
      </c>
      <c r="I82" s="21" t="s">
        <v>7</v>
      </c>
      <c r="J82" s="13" t="s">
        <v>6</v>
      </c>
      <c r="K82" s="21" t="s">
        <v>10</v>
      </c>
      <c r="L82" s="18" t="s">
        <v>25</v>
      </c>
      <c r="M82" s="18" t="s">
        <v>211</v>
      </c>
      <c r="N82" s="13" t="s">
        <v>94</v>
      </c>
      <c r="O82" s="19">
        <v>15000000</v>
      </c>
      <c r="P82" s="19">
        <v>12750000</v>
      </c>
      <c r="Q82" s="16" t="s">
        <v>241</v>
      </c>
      <c r="R82" s="13" t="s">
        <v>210</v>
      </c>
      <c r="S82" s="13" t="s">
        <v>209</v>
      </c>
      <c r="T82" s="16" t="s">
        <v>227</v>
      </c>
      <c r="U82" s="16" t="s">
        <v>227</v>
      </c>
      <c r="V82" s="16" t="s">
        <v>227</v>
      </c>
      <c r="W82" s="16" t="s">
        <v>228</v>
      </c>
      <c r="X82" s="16" t="s">
        <v>228</v>
      </c>
      <c r="Y82" s="16" t="s">
        <v>228</v>
      </c>
      <c r="Z82" s="16" t="s">
        <v>228</v>
      </c>
      <c r="AA82" s="16" t="s">
        <v>233</v>
      </c>
    </row>
    <row r="83" spans="1:27" s="1" customFormat="1" ht="158.25" customHeight="1" x14ac:dyDescent="0.25">
      <c r="A83" s="13">
        <v>82</v>
      </c>
      <c r="B83" s="13" t="s">
        <v>189</v>
      </c>
      <c r="C83" s="13" t="s">
        <v>188</v>
      </c>
      <c r="D83" s="13" t="s">
        <v>190</v>
      </c>
      <c r="E83" s="23">
        <v>3</v>
      </c>
      <c r="F83" s="18" t="s">
        <v>126</v>
      </c>
      <c r="G83" s="18" t="s">
        <v>367</v>
      </c>
      <c r="H83" s="17" t="s">
        <v>120</v>
      </c>
      <c r="I83" s="21" t="s">
        <v>7</v>
      </c>
      <c r="J83" s="16" t="s">
        <v>77</v>
      </c>
      <c r="K83" s="21"/>
      <c r="L83" s="18" t="s">
        <v>25</v>
      </c>
      <c r="M83" s="18" t="s">
        <v>214</v>
      </c>
      <c r="N83" s="18" t="s">
        <v>94</v>
      </c>
      <c r="O83" s="19">
        <v>22000000</v>
      </c>
      <c r="P83" s="19">
        <v>18700000</v>
      </c>
      <c r="Q83" s="13" t="s">
        <v>242</v>
      </c>
      <c r="R83" s="13" t="s">
        <v>210</v>
      </c>
      <c r="S83" s="13" t="s">
        <v>209</v>
      </c>
      <c r="T83" s="15">
        <v>45352</v>
      </c>
      <c r="U83" s="15">
        <v>45412</v>
      </c>
      <c r="V83" s="15">
        <v>45414</v>
      </c>
      <c r="W83" s="15">
        <v>45444</v>
      </c>
      <c r="X83" s="15">
        <v>45473</v>
      </c>
      <c r="Y83" s="15">
        <v>45535</v>
      </c>
      <c r="Z83" s="15">
        <v>45536</v>
      </c>
      <c r="AA83" s="15">
        <v>47117</v>
      </c>
    </row>
    <row r="84" spans="1:27" s="24" customFormat="1" ht="270" x14ac:dyDescent="0.25">
      <c r="A84" s="34">
        <v>83</v>
      </c>
      <c r="B84" s="34" t="s">
        <v>189</v>
      </c>
      <c r="C84" s="34" t="s">
        <v>188</v>
      </c>
      <c r="D84" s="34" t="s">
        <v>190</v>
      </c>
      <c r="E84" s="23">
        <v>3</v>
      </c>
      <c r="F84" s="18" t="s">
        <v>125</v>
      </c>
      <c r="G84" s="18" t="s">
        <v>133</v>
      </c>
      <c r="H84" s="21" t="s">
        <v>134</v>
      </c>
      <c r="I84" s="21" t="s">
        <v>5</v>
      </c>
      <c r="J84" s="13" t="s">
        <v>6</v>
      </c>
      <c r="K84" s="21" t="s">
        <v>9</v>
      </c>
      <c r="L84" s="13" t="s">
        <v>16</v>
      </c>
      <c r="M84" s="13" t="s">
        <v>211</v>
      </c>
      <c r="N84" s="13" t="s">
        <v>94</v>
      </c>
      <c r="O84" s="19">
        <v>5000000</v>
      </c>
      <c r="P84" s="19">
        <f>Table53[[#This Row],[ALOCARE TOTALA]]*0.807886591</f>
        <v>4039432.9550000001</v>
      </c>
      <c r="Q84" s="30" t="s">
        <v>251</v>
      </c>
      <c r="R84" s="13" t="s">
        <v>210</v>
      </c>
      <c r="S84" s="13" t="s">
        <v>209</v>
      </c>
      <c r="T84" s="16" t="s">
        <v>228</v>
      </c>
      <c r="U84" s="16" t="s">
        <v>228</v>
      </c>
      <c r="V84" s="16" t="s">
        <v>228</v>
      </c>
      <c r="W84" s="16" t="s">
        <v>229</v>
      </c>
      <c r="X84" s="16" t="s">
        <v>229</v>
      </c>
      <c r="Y84" s="16" t="s">
        <v>229</v>
      </c>
      <c r="Z84" s="16" t="s">
        <v>229</v>
      </c>
      <c r="AA84" s="16" t="s">
        <v>230</v>
      </c>
    </row>
    <row r="85" spans="1:27" s="24" customFormat="1" ht="270" x14ac:dyDescent="0.25">
      <c r="A85" s="13">
        <v>84</v>
      </c>
      <c r="B85" s="13" t="s">
        <v>189</v>
      </c>
      <c r="C85" s="13" t="s">
        <v>188</v>
      </c>
      <c r="D85" s="13" t="s">
        <v>190</v>
      </c>
      <c r="E85" s="23">
        <v>3</v>
      </c>
      <c r="F85" s="18" t="s">
        <v>125</v>
      </c>
      <c r="G85" s="26" t="s">
        <v>135</v>
      </c>
      <c r="H85" s="27" t="s">
        <v>359</v>
      </c>
      <c r="I85" s="16" t="s">
        <v>5</v>
      </c>
      <c r="J85" s="13" t="s">
        <v>6</v>
      </c>
      <c r="K85" s="16" t="s">
        <v>9</v>
      </c>
      <c r="L85" s="13" t="s">
        <v>16</v>
      </c>
      <c r="M85" s="13" t="s">
        <v>214</v>
      </c>
      <c r="N85" s="13" t="s">
        <v>94</v>
      </c>
      <c r="O85" s="19">
        <v>16000000</v>
      </c>
      <c r="P85" s="19">
        <f>Table53[[#This Row],[ALOCARE TOTALA]]*0.807886591</f>
        <v>12926185.456</v>
      </c>
      <c r="Q85" s="13" t="s">
        <v>252</v>
      </c>
      <c r="R85" s="13" t="s">
        <v>210</v>
      </c>
      <c r="S85" s="13" t="s">
        <v>209</v>
      </c>
      <c r="T85" s="16" t="s">
        <v>253</v>
      </c>
      <c r="U85" s="16" t="s">
        <v>253</v>
      </c>
      <c r="V85" s="16" t="s">
        <v>253</v>
      </c>
      <c r="W85" s="16" t="s">
        <v>254</v>
      </c>
      <c r="X85" s="16" t="s">
        <v>254</v>
      </c>
      <c r="Y85" s="16" t="s">
        <v>254</v>
      </c>
      <c r="Z85" s="16" t="s">
        <v>254</v>
      </c>
      <c r="AA85" s="16" t="s">
        <v>234</v>
      </c>
    </row>
    <row r="86" spans="1:27" s="24" customFormat="1" ht="270" x14ac:dyDescent="0.25">
      <c r="A86" s="34">
        <v>85</v>
      </c>
      <c r="B86" s="34" t="s">
        <v>189</v>
      </c>
      <c r="C86" s="34" t="s">
        <v>188</v>
      </c>
      <c r="D86" s="34" t="s">
        <v>190</v>
      </c>
      <c r="E86" s="23">
        <v>3</v>
      </c>
      <c r="F86" s="18" t="s">
        <v>125</v>
      </c>
      <c r="G86" s="18" t="s">
        <v>136</v>
      </c>
      <c r="H86" s="21" t="s">
        <v>137</v>
      </c>
      <c r="I86" s="16" t="s">
        <v>5</v>
      </c>
      <c r="J86" s="13" t="s">
        <v>6</v>
      </c>
      <c r="K86" s="16" t="s">
        <v>9</v>
      </c>
      <c r="L86" s="13" t="s">
        <v>16</v>
      </c>
      <c r="M86" s="13" t="s">
        <v>214</v>
      </c>
      <c r="N86" s="13" t="s">
        <v>94</v>
      </c>
      <c r="O86" s="19">
        <v>4000000</v>
      </c>
      <c r="P86" s="19">
        <f>Table53[[#This Row],[ALOCARE TOTALA]]*0.807886591</f>
        <v>3231546.3640000001</v>
      </c>
      <c r="Q86" s="13" t="s">
        <v>252</v>
      </c>
      <c r="R86" s="13" t="s">
        <v>210</v>
      </c>
      <c r="S86" s="13" t="s">
        <v>209</v>
      </c>
      <c r="T86" s="16" t="s">
        <v>253</v>
      </c>
      <c r="U86" s="16" t="s">
        <v>253</v>
      </c>
      <c r="V86" s="16" t="s">
        <v>253</v>
      </c>
      <c r="W86" s="16" t="s">
        <v>254</v>
      </c>
      <c r="X86" s="16" t="s">
        <v>254</v>
      </c>
      <c r="Y86" s="16" t="s">
        <v>254</v>
      </c>
      <c r="Z86" s="16" t="s">
        <v>254</v>
      </c>
      <c r="AA86" s="16" t="s">
        <v>234</v>
      </c>
    </row>
    <row r="87" spans="1:27" s="1" customFormat="1" ht="210" x14ac:dyDescent="0.25">
      <c r="A87" s="13">
        <v>86</v>
      </c>
      <c r="B87" s="13" t="s">
        <v>189</v>
      </c>
      <c r="C87" s="13" t="s">
        <v>188</v>
      </c>
      <c r="D87" s="13" t="s">
        <v>190</v>
      </c>
      <c r="E87" s="23">
        <v>3</v>
      </c>
      <c r="F87" s="18" t="s">
        <v>51</v>
      </c>
      <c r="G87" s="21" t="s">
        <v>368</v>
      </c>
      <c r="H87" s="17" t="s">
        <v>121</v>
      </c>
      <c r="I87" s="21" t="s">
        <v>7</v>
      </c>
      <c r="J87" s="13" t="s">
        <v>6</v>
      </c>
      <c r="K87" s="21" t="s">
        <v>10</v>
      </c>
      <c r="L87" s="13" t="s">
        <v>16</v>
      </c>
      <c r="M87" s="13" t="s">
        <v>211</v>
      </c>
      <c r="N87" s="13" t="s">
        <v>94</v>
      </c>
      <c r="O87" s="19">
        <v>4000000</v>
      </c>
      <c r="P87" s="19">
        <f>Table53[[#This Row],[ALOCARE TOTALA]]*0.507726384</f>
        <v>2030905.5360000001</v>
      </c>
      <c r="Q87" s="13" t="s">
        <v>243</v>
      </c>
      <c r="R87" s="13" t="s">
        <v>210</v>
      </c>
      <c r="S87" s="13" t="s">
        <v>209</v>
      </c>
      <c r="T87" s="16" t="s">
        <v>228</v>
      </c>
      <c r="U87" s="13" t="s">
        <v>228</v>
      </c>
      <c r="V87" s="13" t="s">
        <v>229</v>
      </c>
      <c r="W87" s="13" t="s">
        <v>229</v>
      </c>
      <c r="X87" s="13" t="s">
        <v>229</v>
      </c>
      <c r="Y87" s="13" t="s">
        <v>229</v>
      </c>
      <c r="Z87" s="13" t="s">
        <v>229</v>
      </c>
      <c r="AA87" s="16" t="s">
        <v>233</v>
      </c>
    </row>
    <row r="88" spans="1:27" s="1" customFormat="1" ht="210" x14ac:dyDescent="0.25">
      <c r="A88" s="34">
        <v>87</v>
      </c>
      <c r="B88" s="34" t="s">
        <v>189</v>
      </c>
      <c r="C88" s="34" t="s">
        <v>188</v>
      </c>
      <c r="D88" s="34" t="s">
        <v>190</v>
      </c>
      <c r="E88" s="23">
        <v>3</v>
      </c>
      <c r="F88" s="18" t="s">
        <v>51</v>
      </c>
      <c r="G88" s="21" t="s">
        <v>124</v>
      </c>
      <c r="H88" s="17" t="str">
        <f>H87</f>
        <v>construire/ extindere/ modernizare/ reabilitare/ dotare</v>
      </c>
      <c r="I88" s="21" t="s">
        <v>7</v>
      </c>
      <c r="J88" s="13" t="s">
        <v>6</v>
      </c>
      <c r="K88" s="21" t="s">
        <v>10</v>
      </c>
      <c r="L88" s="18" t="s">
        <v>25</v>
      </c>
      <c r="M88" s="18" t="s">
        <v>211</v>
      </c>
      <c r="N88" s="18" t="s">
        <v>94</v>
      </c>
      <c r="O88" s="19">
        <v>2000000</v>
      </c>
      <c r="P88" s="19">
        <v>1700000</v>
      </c>
      <c r="Q88" s="13" t="s">
        <v>244</v>
      </c>
      <c r="R88" s="13" t="s">
        <v>210</v>
      </c>
      <c r="S88" s="13" t="s">
        <v>209</v>
      </c>
      <c r="T88" s="16" t="s">
        <v>228</v>
      </c>
      <c r="U88" s="13" t="s">
        <v>228</v>
      </c>
      <c r="V88" s="13" t="s">
        <v>229</v>
      </c>
      <c r="W88" s="13" t="s">
        <v>229</v>
      </c>
      <c r="X88" s="13" t="s">
        <v>229</v>
      </c>
      <c r="Y88" s="13" t="s">
        <v>229</v>
      </c>
      <c r="Z88" s="13" t="s">
        <v>229</v>
      </c>
      <c r="AA88" s="16" t="s">
        <v>233</v>
      </c>
    </row>
    <row r="89" spans="1:27" s="24" customFormat="1" ht="409.5" x14ac:dyDescent="0.25">
      <c r="A89" s="13">
        <v>88</v>
      </c>
      <c r="B89" s="13" t="s">
        <v>189</v>
      </c>
      <c r="C89" s="13" t="s">
        <v>188</v>
      </c>
      <c r="D89" s="13" t="s">
        <v>190</v>
      </c>
      <c r="E89" s="23">
        <v>3</v>
      </c>
      <c r="F89" s="18" t="s">
        <v>360</v>
      </c>
      <c r="G89" s="18" t="s">
        <v>141</v>
      </c>
      <c r="H89" s="21" t="s">
        <v>138</v>
      </c>
      <c r="I89" s="21" t="s">
        <v>5</v>
      </c>
      <c r="J89" s="13" t="s">
        <v>6</v>
      </c>
      <c r="K89" s="21" t="s">
        <v>9</v>
      </c>
      <c r="L89" s="13" t="s">
        <v>16</v>
      </c>
      <c r="M89" s="18" t="s">
        <v>377</v>
      </c>
      <c r="N89" s="13" t="s">
        <v>94</v>
      </c>
      <c r="O89" s="19">
        <v>1000000</v>
      </c>
      <c r="P89" s="19">
        <f>Table53[[#This Row],[ALOCARE TOTALA]]*0.807886591</f>
        <v>807886.59100000001</v>
      </c>
      <c r="Q89" s="13" t="s">
        <v>255</v>
      </c>
      <c r="R89" s="13" t="s">
        <v>210</v>
      </c>
      <c r="S89" s="13" t="s">
        <v>209</v>
      </c>
      <c r="T89" s="16" t="s">
        <v>229</v>
      </c>
      <c r="U89" s="16" t="s">
        <v>229</v>
      </c>
      <c r="V89" s="16" t="s">
        <v>229</v>
      </c>
      <c r="W89" s="16" t="s">
        <v>231</v>
      </c>
      <c r="X89" s="16" t="s">
        <v>231</v>
      </c>
      <c r="Y89" s="16" t="s">
        <v>231</v>
      </c>
      <c r="Z89" s="16" t="s">
        <v>231</v>
      </c>
      <c r="AA89" s="16" t="s">
        <v>232</v>
      </c>
    </row>
    <row r="90" spans="1:27" s="28" customFormat="1" ht="209.25" customHeight="1" x14ac:dyDescent="0.25">
      <c r="A90" s="34">
        <v>89</v>
      </c>
      <c r="B90" s="34" t="s">
        <v>189</v>
      </c>
      <c r="C90" s="34" t="s">
        <v>188</v>
      </c>
      <c r="D90" s="34" t="s">
        <v>190</v>
      </c>
      <c r="E90" s="23">
        <v>3</v>
      </c>
      <c r="F90" s="18" t="s">
        <v>52</v>
      </c>
      <c r="G90" s="18" t="s">
        <v>122</v>
      </c>
      <c r="H90" s="18" t="s">
        <v>379</v>
      </c>
      <c r="I90" s="21" t="s">
        <v>7</v>
      </c>
      <c r="J90" s="13" t="s">
        <v>6</v>
      </c>
      <c r="K90" s="21" t="s">
        <v>10</v>
      </c>
      <c r="L90" s="13" t="s">
        <v>16</v>
      </c>
      <c r="M90" s="13" t="s">
        <v>214</v>
      </c>
      <c r="N90" s="13" t="s">
        <v>90</v>
      </c>
      <c r="O90" s="19">
        <v>70000000</v>
      </c>
      <c r="P90" s="19">
        <f>Table53[[#This Row],[ALOCARE TOTALA]]*0.507726384</f>
        <v>35540846.880000003</v>
      </c>
      <c r="Q90" s="30" t="s">
        <v>245</v>
      </c>
      <c r="R90" s="13" t="s">
        <v>210</v>
      </c>
      <c r="S90" s="13" t="s">
        <v>209</v>
      </c>
      <c r="T90" s="16" t="s">
        <v>227</v>
      </c>
      <c r="U90" s="16" t="s">
        <v>227</v>
      </c>
      <c r="V90" s="16" t="s">
        <v>227</v>
      </c>
      <c r="W90" s="16" t="s">
        <v>228</v>
      </c>
      <c r="X90" s="16" t="s">
        <v>228</v>
      </c>
      <c r="Y90" s="16" t="s">
        <v>228</v>
      </c>
      <c r="Z90" s="16" t="s">
        <v>228</v>
      </c>
      <c r="AA90" s="16" t="s">
        <v>233</v>
      </c>
    </row>
    <row r="91" spans="1:27" s="24" customFormat="1" ht="32.25" customHeight="1" x14ac:dyDescent="0.25">
      <c r="A91" s="13">
        <v>90</v>
      </c>
      <c r="B91" s="13" t="s">
        <v>189</v>
      </c>
      <c r="C91" s="13" t="s">
        <v>188</v>
      </c>
      <c r="D91" s="13" t="s">
        <v>190</v>
      </c>
      <c r="E91" s="23">
        <v>3</v>
      </c>
      <c r="F91" s="18" t="s">
        <v>139</v>
      </c>
      <c r="G91" s="18" t="s">
        <v>142</v>
      </c>
      <c r="H91" s="21" t="s">
        <v>140</v>
      </c>
      <c r="I91" s="21" t="s">
        <v>5</v>
      </c>
      <c r="J91" s="13" t="s">
        <v>6</v>
      </c>
      <c r="K91" s="21" t="s">
        <v>9</v>
      </c>
      <c r="L91" s="13" t="s">
        <v>16</v>
      </c>
      <c r="M91" s="13" t="s">
        <v>214</v>
      </c>
      <c r="N91" s="13" t="s">
        <v>90</v>
      </c>
      <c r="O91" s="19">
        <v>15000000</v>
      </c>
      <c r="P91" s="19">
        <f>Table53[[#This Row],[ALOCARE TOTALA]]*0.807886591</f>
        <v>12118298.865</v>
      </c>
      <c r="Q91" s="13" t="s">
        <v>256</v>
      </c>
      <c r="R91" s="13" t="s">
        <v>210</v>
      </c>
      <c r="S91" s="13" t="s">
        <v>209</v>
      </c>
      <c r="T91" s="15">
        <v>45301</v>
      </c>
      <c r="U91" s="15">
        <v>45350</v>
      </c>
      <c r="V91" s="15">
        <v>45356</v>
      </c>
      <c r="W91" s="15">
        <v>45412</v>
      </c>
      <c r="X91" s="15">
        <v>45443</v>
      </c>
      <c r="Y91" s="15">
        <v>45458</v>
      </c>
      <c r="Z91" s="15">
        <v>45459</v>
      </c>
      <c r="AA91" s="15">
        <v>47421</v>
      </c>
    </row>
    <row r="92" spans="1:27" s="1" customFormat="1" ht="174.75" customHeight="1" x14ac:dyDescent="0.25">
      <c r="A92" s="34">
        <v>91</v>
      </c>
      <c r="B92" s="34" t="s">
        <v>189</v>
      </c>
      <c r="C92" s="34" t="s">
        <v>188</v>
      </c>
      <c r="D92" s="34" t="s">
        <v>190</v>
      </c>
      <c r="E92" s="23">
        <v>3</v>
      </c>
      <c r="F92" s="18" t="s">
        <v>52</v>
      </c>
      <c r="G92" s="18" t="s">
        <v>127</v>
      </c>
      <c r="H92" s="25" t="s">
        <v>123</v>
      </c>
      <c r="I92" s="21" t="s">
        <v>7</v>
      </c>
      <c r="J92" s="13" t="s">
        <v>6</v>
      </c>
      <c r="K92" s="21" t="s">
        <v>10</v>
      </c>
      <c r="L92" s="13" t="s">
        <v>16</v>
      </c>
      <c r="M92" s="13" t="s">
        <v>214</v>
      </c>
      <c r="N92" s="13" t="s">
        <v>90</v>
      </c>
      <c r="O92" s="19">
        <v>32000000</v>
      </c>
      <c r="P92" s="19">
        <f>Table53[[#This Row],[ALOCARE TOTALA]]*0.507726384</f>
        <v>16247244.288000001</v>
      </c>
      <c r="Q92" s="31" t="s">
        <v>246</v>
      </c>
      <c r="R92" s="13" t="s">
        <v>210</v>
      </c>
      <c r="S92" s="13" t="s">
        <v>209</v>
      </c>
      <c r="T92" s="16" t="s">
        <v>227</v>
      </c>
      <c r="U92" s="16" t="s">
        <v>227</v>
      </c>
      <c r="V92" s="16" t="s">
        <v>227</v>
      </c>
      <c r="W92" s="16" t="s">
        <v>228</v>
      </c>
      <c r="X92" s="16" t="s">
        <v>228</v>
      </c>
      <c r="Y92" s="16" t="s">
        <v>228</v>
      </c>
      <c r="Z92" s="16" t="s">
        <v>228</v>
      </c>
      <c r="AA92" s="16" t="s">
        <v>233</v>
      </c>
    </row>
    <row r="93" spans="1:27" s="24" customFormat="1" ht="210" x14ac:dyDescent="0.25">
      <c r="A93" s="13">
        <v>92</v>
      </c>
      <c r="B93" s="13" t="s">
        <v>189</v>
      </c>
      <c r="C93" s="13" t="s">
        <v>188</v>
      </c>
      <c r="D93" s="13" t="s">
        <v>190</v>
      </c>
      <c r="E93" s="23">
        <v>3</v>
      </c>
      <c r="F93" s="18" t="s">
        <v>139</v>
      </c>
      <c r="G93" s="18" t="s">
        <v>143</v>
      </c>
      <c r="H93" s="21" t="s">
        <v>140</v>
      </c>
      <c r="I93" s="21" t="s">
        <v>5</v>
      </c>
      <c r="J93" s="16" t="s">
        <v>77</v>
      </c>
      <c r="K93" s="21"/>
      <c r="L93" s="13" t="s">
        <v>16</v>
      </c>
      <c r="M93" s="13" t="s">
        <v>214</v>
      </c>
      <c r="N93" s="13" t="s">
        <v>90</v>
      </c>
      <c r="O93" s="19">
        <v>15000000</v>
      </c>
      <c r="P93" s="19">
        <f>Table53[[#This Row],[ALOCARE TOTALA]]*0.807886591</f>
        <v>12118298.865</v>
      </c>
      <c r="Q93" s="16" t="s">
        <v>257</v>
      </c>
      <c r="R93" s="13" t="s">
        <v>210</v>
      </c>
      <c r="S93" s="13" t="s">
        <v>209</v>
      </c>
      <c r="T93" s="13" t="s">
        <v>227</v>
      </c>
      <c r="U93" s="13" t="s">
        <v>228</v>
      </c>
      <c r="V93" s="13" t="s">
        <v>228</v>
      </c>
      <c r="W93" s="13" t="s">
        <v>228</v>
      </c>
      <c r="X93" s="13" t="s">
        <v>228</v>
      </c>
      <c r="Y93" s="13" t="s">
        <v>229</v>
      </c>
      <c r="Z93" s="16" t="s">
        <v>229</v>
      </c>
      <c r="AA93" s="16" t="s">
        <v>230</v>
      </c>
    </row>
    <row r="94" spans="1:27" s="1" customFormat="1" ht="255" x14ac:dyDescent="0.25">
      <c r="A94" s="34">
        <v>93</v>
      </c>
      <c r="B94" s="34" t="s">
        <v>189</v>
      </c>
      <c r="C94" s="34" t="s">
        <v>188</v>
      </c>
      <c r="D94" s="34" t="s">
        <v>190</v>
      </c>
      <c r="E94" s="23">
        <v>3</v>
      </c>
      <c r="F94" s="18" t="s">
        <v>52</v>
      </c>
      <c r="G94" s="18" t="s">
        <v>128</v>
      </c>
      <c r="H94" s="25" t="s">
        <v>358</v>
      </c>
      <c r="I94" s="21" t="s">
        <v>7</v>
      </c>
      <c r="J94" s="13" t="s">
        <v>6</v>
      </c>
      <c r="K94" s="21" t="s">
        <v>10</v>
      </c>
      <c r="L94" s="18" t="s">
        <v>25</v>
      </c>
      <c r="M94" s="18" t="s">
        <v>214</v>
      </c>
      <c r="N94" s="18" t="s">
        <v>90</v>
      </c>
      <c r="O94" s="19">
        <v>10000000</v>
      </c>
      <c r="P94" s="19">
        <v>8500000</v>
      </c>
      <c r="Q94" s="13" t="s">
        <v>247</v>
      </c>
      <c r="R94" s="13" t="s">
        <v>210</v>
      </c>
      <c r="S94" s="13" t="s">
        <v>209</v>
      </c>
      <c r="T94" s="16" t="s">
        <v>227</v>
      </c>
      <c r="U94" s="16" t="s">
        <v>227</v>
      </c>
      <c r="V94" s="16" t="s">
        <v>227</v>
      </c>
      <c r="W94" s="16" t="s">
        <v>228</v>
      </c>
      <c r="X94" s="16" t="s">
        <v>228</v>
      </c>
      <c r="Y94" s="16" t="s">
        <v>228</v>
      </c>
      <c r="Z94" s="16" t="s">
        <v>228</v>
      </c>
      <c r="AA94" s="16" t="s">
        <v>233</v>
      </c>
    </row>
    <row r="95" spans="1:27" s="24" customFormat="1" ht="72" customHeight="1" x14ac:dyDescent="0.25">
      <c r="A95" s="13">
        <v>94</v>
      </c>
      <c r="B95" s="13" t="s">
        <v>189</v>
      </c>
      <c r="C95" s="13" t="s">
        <v>188</v>
      </c>
      <c r="D95" s="13" t="s">
        <v>190</v>
      </c>
      <c r="E95" s="23">
        <v>3</v>
      </c>
      <c r="F95" s="18" t="s">
        <v>139</v>
      </c>
      <c r="G95" s="18" t="s">
        <v>144</v>
      </c>
      <c r="H95" s="21" t="s">
        <v>140</v>
      </c>
      <c r="I95" s="21" t="s">
        <v>5</v>
      </c>
      <c r="J95" s="13" t="s">
        <v>6</v>
      </c>
      <c r="K95" s="21" t="s">
        <v>9</v>
      </c>
      <c r="L95" s="13" t="s">
        <v>16</v>
      </c>
      <c r="M95" s="18" t="s">
        <v>377</v>
      </c>
      <c r="N95" s="13" t="s">
        <v>90</v>
      </c>
      <c r="O95" s="19">
        <v>2000000</v>
      </c>
      <c r="P95" s="19">
        <f>Table53[[#This Row],[ALOCARE TOTALA]]*0.807886591</f>
        <v>1615773.182</v>
      </c>
      <c r="Q95" s="13" t="s">
        <v>258</v>
      </c>
      <c r="R95" s="13" t="s">
        <v>210</v>
      </c>
      <c r="S95" s="13" t="s">
        <v>209</v>
      </c>
      <c r="T95" s="16" t="s">
        <v>231</v>
      </c>
      <c r="U95" s="16" t="s">
        <v>231</v>
      </c>
      <c r="V95" s="16" t="s">
        <v>231</v>
      </c>
      <c r="W95" s="16" t="s">
        <v>259</v>
      </c>
      <c r="X95" s="16" t="s">
        <v>259</v>
      </c>
      <c r="Y95" s="16" t="s">
        <v>259</v>
      </c>
      <c r="Z95" s="16" t="s">
        <v>259</v>
      </c>
      <c r="AA95" s="16" t="s">
        <v>232</v>
      </c>
    </row>
    <row r="96" spans="1:27" s="1" customFormat="1" ht="255" x14ac:dyDescent="0.25">
      <c r="A96" s="34">
        <v>95</v>
      </c>
      <c r="B96" s="34" t="s">
        <v>189</v>
      </c>
      <c r="C96" s="34" t="s">
        <v>188</v>
      </c>
      <c r="D96" s="34" t="s">
        <v>190</v>
      </c>
      <c r="E96" s="23">
        <v>3</v>
      </c>
      <c r="F96" s="18" t="s">
        <v>52</v>
      </c>
      <c r="G96" s="16" t="s">
        <v>129</v>
      </c>
      <c r="H96" s="25" t="s">
        <v>130</v>
      </c>
      <c r="I96" s="21" t="s">
        <v>7</v>
      </c>
      <c r="J96" s="13" t="s">
        <v>6</v>
      </c>
      <c r="K96" s="21" t="s">
        <v>10</v>
      </c>
      <c r="L96" s="13" t="s">
        <v>16</v>
      </c>
      <c r="M96" s="13" t="s">
        <v>211</v>
      </c>
      <c r="N96" s="13" t="s">
        <v>90</v>
      </c>
      <c r="O96" s="19">
        <v>30129785.841745399</v>
      </c>
      <c r="P96" s="19">
        <f>Table53[[#This Row],[ALOCARE TOTALA]]*0.507726384</f>
        <v>15297687.216123788</v>
      </c>
      <c r="Q96" s="13" t="s">
        <v>248</v>
      </c>
      <c r="R96" s="13" t="s">
        <v>210</v>
      </c>
      <c r="S96" s="13" t="s">
        <v>209</v>
      </c>
      <c r="T96" s="16" t="s">
        <v>229</v>
      </c>
      <c r="U96" s="16" t="s">
        <v>229</v>
      </c>
      <c r="V96" s="16" t="s">
        <v>229</v>
      </c>
      <c r="W96" s="16" t="s">
        <v>231</v>
      </c>
      <c r="X96" s="16" t="s">
        <v>231</v>
      </c>
      <c r="Y96" s="16" t="s">
        <v>231</v>
      </c>
      <c r="Z96" s="16" t="s">
        <v>231</v>
      </c>
      <c r="AA96" s="16" t="s">
        <v>233</v>
      </c>
    </row>
    <row r="97" spans="1:27" s="24" customFormat="1" ht="77.25" customHeight="1" x14ac:dyDescent="0.25">
      <c r="A97" s="13">
        <v>96</v>
      </c>
      <c r="B97" s="13" t="s">
        <v>189</v>
      </c>
      <c r="C97" s="13" t="s">
        <v>188</v>
      </c>
      <c r="D97" s="13" t="s">
        <v>190</v>
      </c>
      <c r="E97" s="23">
        <v>3</v>
      </c>
      <c r="F97" s="18" t="s">
        <v>139</v>
      </c>
      <c r="G97" s="18" t="s">
        <v>145</v>
      </c>
      <c r="H97" s="21" t="s">
        <v>53</v>
      </c>
      <c r="I97" s="21" t="s">
        <v>5</v>
      </c>
      <c r="J97" s="13" t="s">
        <v>6</v>
      </c>
      <c r="K97" s="21" t="s">
        <v>9</v>
      </c>
      <c r="L97" s="13" t="s">
        <v>16</v>
      </c>
      <c r="M97" s="18" t="s">
        <v>377</v>
      </c>
      <c r="N97" s="13" t="s">
        <v>90</v>
      </c>
      <c r="O97" s="19">
        <v>7500000</v>
      </c>
      <c r="P97" s="19">
        <f>Table53[[#This Row],[ALOCARE TOTALA]]*0.807886591</f>
        <v>6059149.4325000001</v>
      </c>
      <c r="Q97" s="13" t="s">
        <v>260</v>
      </c>
      <c r="R97" s="13" t="s">
        <v>210</v>
      </c>
      <c r="S97" s="13" t="s">
        <v>209</v>
      </c>
      <c r="T97" s="13" t="s">
        <v>228</v>
      </c>
      <c r="U97" s="13" t="s">
        <v>228</v>
      </c>
      <c r="V97" s="13" t="s">
        <v>228</v>
      </c>
      <c r="W97" s="13" t="s">
        <v>229</v>
      </c>
      <c r="X97" s="13" t="s">
        <v>229</v>
      </c>
      <c r="Y97" s="13" t="s">
        <v>229</v>
      </c>
      <c r="Z97" s="13" t="s">
        <v>229</v>
      </c>
      <c r="AA97" s="13" t="s">
        <v>230</v>
      </c>
    </row>
    <row r="98" spans="1:27" s="1" customFormat="1" ht="270" x14ac:dyDescent="0.25">
      <c r="A98" s="34">
        <v>97</v>
      </c>
      <c r="B98" s="34" t="s">
        <v>189</v>
      </c>
      <c r="C98" s="34" t="s">
        <v>188</v>
      </c>
      <c r="D98" s="34" t="s">
        <v>190</v>
      </c>
      <c r="E98" s="23">
        <v>3</v>
      </c>
      <c r="F98" s="18" t="s">
        <v>54</v>
      </c>
      <c r="G98" s="18" t="s">
        <v>131</v>
      </c>
      <c r="H98" s="17" t="s">
        <v>132</v>
      </c>
      <c r="I98" s="21" t="s">
        <v>7</v>
      </c>
      <c r="J98" s="13" t="s">
        <v>6</v>
      </c>
      <c r="K98" s="21" t="s">
        <v>10</v>
      </c>
      <c r="L98" s="13" t="s">
        <v>16</v>
      </c>
      <c r="M98" s="13" t="s">
        <v>214</v>
      </c>
      <c r="N98" s="13" t="s">
        <v>94</v>
      </c>
      <c r="O98" s="19">
        <v>12000000</v>
      </c>
      <c r="P98" s="19">
        <f>Table53[[#This Row],[ALOCARE TOTALA]]*0.507726384</f>
        <v>6092716.608</v>
      </c>
      <c r="Q98" s="13" t="s">
        <v>249</v>
      </c>
      <c r="R98" s="13" t="s">
        <v>210</v>
      </c>
      <c r="S98" s="13" t="s">
        <v>209</v>
      </c>
      <c r="T98" s="16" t="s">
        <v>229</v>
      </c>
      <c r="U98" s="16" t="s">
        <v>229</v>
      </c>
      <c r="V98" s="16" t="s">
        <v>229</v>
      </c>
      <c r="W98" s="16" t="s">
        <v>231</v>
      </c>
      <c r="X98" s="16" t="s">
        <v>231</v>
      </c>
      <c r="Y98" s="16" t="s">
        <v>231</v>
      </c>
      <c r="Z98" s="16" t="s">
        <v>231</v>
      </c>
      <c r="AA98" s="16" t="s">
        <v>233</v>
      </c>
    </row>
    <row r="99" spans="1:27" s="1" customFormat="1" ht="270" x14ac:dyDescent="0.25">
      <c r="A99" s="13">
        <v>98</v>
      </c>
      <c r="B99" s="13" t="s">
        <v>189</v>
      </c>
      <c r="C99" s="13" t="s">
        <v>188</v>
      </c>
      <c r="D99" s="13" t="s">
        <v>190</v>
      </c>
      <c r="E99" s="23">
        <v>3</v>
      </c>
      <c r="F99" s="18" t="s">
        <v>54</v>
      </c>
      <c r="G99" s="18" t="s">
        <v>131</v>
      </c>
      <c r="H99" s="17" t="s">
        <v>132</v>
      </c>
      <c r="I99" s="21" t="s">
        <v>7</v>
      </c>
      <c r="J99" s="13" t="s">
        <v>6</v>
      </c>
      <c r="K99" s="21" t="s">
        <v>10</v>
      </c>
      <c r="L99" s="18" t="s">
        <v>25</v>
      </c>
      <c r="M99" s="18" t="s">
        <v>214</v>
      </c>
      <c r="N99" s="18" t="s">
        <v>94</v>
      </c>
      <c r="O99" s="19">
        <v>14000000</v>
      </c>
      <c r="P99" s="19">
        <v>11900000</v>
      </c>
      <c r="Q99" s="13" t="s">
        <v>249</v>
      </c>
      <c r="R99" s="13" t="s">
        <v>210</v>
      </c>
      <c r="S99" s="13" t="s">
        <v>209</v>
      </c>
      <c r="T99" s="16" t="s">
        <v>228</v>
      </c>
      <c r="U99" s="13" t="s">
        <v>228</v>
      </c>
      <c r="V99" s="13" t="s">
        <v>229</v>
      </c>
      <c r="W99" s="13" t="s">
        <v>229</v>
      </c>
      <c r="X99" s="13" t="s">
        <v>229</v>
      </c>
      <c r="Y99" s="13" t="s">
        <v>229</v>
      </c>
      <c r="Z99" s="13" t="s">
        <v>229</v>
      </c>
      <c r="AA99" s="16" t="s">
        <v>233</v>
      </c>
    </row>
    <row r="100" spans="1:27" s="24" customFormat="1" ht="330" x14ac:dyDescent="0.25">
      <c r="A100" s="34">
        <v>99</v>
      </c>
      <c r="B100" s="34" t="s">
        <v>189</v>
      </c>
      <c r="C100" s="34" t="s">
        <v>188</v>
      </c>
      <c r="D100" s="34" t="s">
        <v>190</v>
      </c>
      <c r="E100" s="23">
        <v>3</v>
      </c>
      <c r="F100" s="18" t="s">
        <v>146</v>
      </c>
      <c r="G100" s="21" t="s">
        <v>147</v>
      </c>
      <c r="H100" s="21" t="s">
        <v>148</v>
      </c>
      <c r="I100" s="16" t="s">
        <v>5</v>
      </c>
      <c r="J100" s="13" t="s">
        <v>6</v>
      </c>
      <c r="K100" s="16" t="s">
        <v>9</v>
      </c>
      <c r="L100" s="13" t="s">
        <v>16</v>
      </c>
      <c r="M100" s="13" t="s">
        <v>214</v>
      </c>
      <c r="N100" s="13" t="s">
        <v>94</v>
      </c>
      <c r="O100" s="19">
        <v>7000000</v>
      </c>
      <c r="P100" s="19">
        <f>Table53[[#This Row],[ALOCARE TOTALA]]*0.807886591</f>
        <v>5655206.1370000001</v>
      </c>
      <c r="Q100" s="13" t="s">
        <v>261</v>
      </c>
      <c r="R100" s="13" t="s">
        <v>210</v>
      </c>
      <c r="S100" s="13" t="s">
        <v>209</v>
      </c>
      <c r="T100" s="13" t="s">
        <v>228</v>
      </c>
      <c r="U100" s="13" t="s">
        <v>228</v>
      </c>
      <c r="V100" s="13" t="s">
        <v>228</v>
      </c>
      <c r="W100" s="13" t="s">
        <v>229</v>
      </c>
      <c r="X100" s="13" t="s">
        <v>229</v>
      </c>
      <c r="Y100" s="13" t="s">
        <v>229</v>
      </c>
      <c r="Z100" s="13" t="s">
        <v>229</v>
      </c>
      <c r="AA100" s="13" t="s">
        <v>230</v>
      </c>
    </row>
    <row r="101" spans="1:27" s="24" customFormat="1" ht="225" x14ac:dyDescent="0.25">
      <c r="A101" s="13">
        <v>100</v>
      </c>
      <c r="B101" s="13" t="s">
        <v>189</v>
      </c>
      <c r="C101" s="13" t="s">
        <v>188</v>
      </c>
      <c r="D101" s="13" t="s">
        <v>190</v>
      </c>
      <c r="E101" s="23">
        <v>3</v>
      </c>
      <c r="F101" s="18" t="s">
        <v>55</v>
      </c>
      <c r="G101" s="18" t="s">
        <v>150</v>
      </c>
      <c r="H101" s="26" t="s">
        <v>149</v>
      </c>
      <c r="I101" s="16" t="s">
        <v>5</v>
      </c>
      <c r="J101" s="16" t="s">
        <v>6</v>
      </c>
      <c r="K101" s="16" t="s">
        <v>9</v>
      </c>
      <c r="L101" s="13" t="s">
        <v>16</v>
      </c>
      <c r="M101" s="18" t="s">
        <v>377</v>
      </c>
      <c r="N101" s="13" t="s">
        <v>94</v>
      </c>
      <c r="O101" s="19">
        <v>6000000</v>
      </c>
      <c r="P101" s="19">
        <f>Table53[[#This Row],[ALOCARE TOTALA]]*0.807886591</f>
        <v>4847319.5460000001</v>
      </c>
      <c r="Q101" s="13" t="s">
        <v>262</v>
      </c>
      <c r="R101" s="13" t="s">
        <v>210</v>
      </c>
      <c r="S101" s="13" t="s">
        <v>209</v>
      </c>
      <c r="T101" s="13" t="s">
        <v>263</v>
      </c>
      <c r="U101" s="13" t="s">
        <v>263</v>
      </c>
      <c r="V101" s="13" t="s">
        <v>263</v>
      </c>
      <c r="W101" s="13" t="s">
        <v>263</v>
      </c>
      <c r="X101" s="13" t="s">
        <v>236</v>
      </c>
      <c r="Y101" s="13" t="s">
        <v>236</v>
      </c>
      <c r="Z101" s="13" t="s">
        <v>236</v>
      </c>
      <c r="AA101" s="13" t="s">
        <v>264</v>
      </c>
    </row>
    <row r="102" spans="1:27" s="24" customFormat="1" ht="135" x14ac:dyDescent="0.25">
      <c r="A102" s="34">
        <v>101</v>
      </c>
      <c r="B102" s="34" t="s">
        <v>189</v>
      </c>
      <c r="C102" s="34" t="s">
        <v>188</v>
      </c>
      <c r="D102" s="34" t="s">
        <v>190</v>
      </c>
      <c r="E102" s="23">
        <v>3</v>
      </c>
      <c r="F102" s="13" t="s">
        <v>151</v>
      </c>
      <c r="G102" s="13" t="s">
        <v>156</v>
      </c>
      <c r="H102" s="13" t="s">
        <v>154</v>
      </c>
      <c r="I102" s="16" t="s">
        <v>5</v>
      </c>
      <c r="J102" s="13" t="s">
        <v>6</v>
      </c>
      <c r="K102" s="16" t="s">
        <v>56</v>
      </c>
      <c r="L102" s="13" t="s">
        <v>16</v>
      </c>
      <c r="M102" s="13" t="s">
        <v>214</v>
      </c>
      <c r="N102" s="13" t="s">
        <v>94</v>
      </c>
      <c r="O102" s="19">
        <v>50000000</v>
      </c>
      <c r="P102" s="19">
        <f>Table53[[#This Row],[ALOCARE TOTALA]]*0.807886591</f>
        <v>40394329.550000004</v>
      </c>
      <c r="Q102" s="13" t="s">
        <v>265</v>
      </c>
      <c r="R102" s="13" t="s">
        <v>210</v>
      </c>
      <c r="S102" s="13" t="s">
        <v>209</v>
      </c>
      <c r="T102" s="16" t="s">
        <v>229</v>
      </c>
      <c r="U102" s="16" t="s">
        <v>231</v>
      </c>
      <c r="V102" s="16" t="s">
        <v>231</v>
      </c>
      <c r="W102" s="16" t="s">
        <v>231</v>
      </c>
      <c r="X102" s="16" t="s">
        <v>231</v>
      </c>
      <c r="Y102" s="16" t="s">
        <v>231</v>
      </c>
      <c r="Z102" s="16" t="s">
        <v>231</v>
      </c>
      <c r="AA102" s="16" t="s">
        <v>230</v>
      </c>
    </row>
    <row r="103" spans="1:27" s="24" customFormat="1" ht="120" x14ac:dyDescent="0.25">
      <c r="A103" s="13">
        <v>102</v>
      </c>
      <c r="B103" s="13" t="s">
        <v>189</v>
      </c>
      <c r="C103" s="13" t="s">
        <v>188</v>
      </c>
      <c r="D103" s="13" t="s">
        <v>190</v>
      </c>
      <c r="E103" s="23">
        <v>3</v>
      </c>
      <c r="F103" s="18" t="s">
        <v>152</v>
      </c>
      <c r="G103" s="27" t="s">
        <v>361</v>
      </c>
      <c r="H103" s="18" t="s">
        <v>155</v>
      </c>
      <c r="I103" s="16" t="s">
        <v>5</v>
      </c>
      <c r="J103" s="13" t="s">
        <v>6</v>
      </c>
      <c r="K103" s="16" t="s">
        <v>56</v>
      </c>
      <c r="L103" s="13" t="s">
        <v>16</v>
      </c>
      <c r="M103" s="13"/>
      <c r="N103" s="13" t="s">
        <v>94</v>
      </c>
      <c r="O103" s="19">
        <v>25000000</v>
      </c>
      <c r="P103" s="19">
        <f>Table53[[#This Row],[ALOCARE TOTALA]]*0.807886591</f>
        <v>20197164.775000002</v>
      </c>
      <c r="Q103" s="13" t="s">
        <v>266</v>
      </c>
      <c r="R103" s="13" t="s">
        <v>210</v>
      </c>
      <c r="S103" s="13" t="s">
        <v>209</v>
      </c>
      <c r="T103" s="13" t="s">
        <v>253</v>
      </c>
      <c r="U103" s="13" t="s">
        <v>253</v>
      </c>
      <c r="V103" s="13" t="s">
        <v>253</v>
      </c>
      <c r="W103" s="13" t="s">
        <v>254</v>
      </c>
      <c r="X103" s="13" t="s">
        <v>254</v>
      </c>
      <c r="Y103" s="13" t="s">
        <v>254</v>
      </c>
      <c r="Z103" s="13" t="s">
        <v>254</v>
      </c>
      <c r="AA103" s="13" t="s">
        <v>234</v>
      </c>
    </row>
    <row r="104" spans="1:27" s="24" customFormat="1" ht="240" x14ac:dyDescent="0.25">
      <c r="A104" s="34">
        <v>103</v>
      </c>
      <c r="B104" s="34" t="s">
        <v>189</v>
      </c>
      <c r="C104" s="34" t="s">
        <v>188</v>
      </c>
      <c r="D104" s="34" t="s">
        <v>190</v>
      </c>
      <c r="E104" s="23">
        <v>3</v>
      </c>
      <c r="F104" s="13" t="s">
        <v>153</v>
      </c>
      <c r="G104" s="13" t="s">
        <v>157</v>
      </c>
      <c r="H104" s="13" t="s">
        <v>158</v>
      </c>
      <c r="I104" s="13" t="s">
        <v>5</v>
      </c>
      <c r="J104" s="13" t="s">
        <v>6</v>
      </c>
      <c r="K104" s="13" t="s">
        <v>56</v>
      </c>
      <c r="L104" s="13" t="s">
        <v>16</v>
      </c>
      <c r="M104" s="13" t="s">
        <v>211</v>
      </c>
      <c r="N104" s="13" t="s">
        <v>353</v>
      </c>
      <c r="O104" s="19">
        <v>12000000</v>
      </c>
      <c r="P104" s="19">
        <f>Table53[[#This Row],[ALOCARE TOTALA]]*0.807886591</f>
        <v>9694639.0920000002</v>
      </c>
      <c r="Q104" s="13" t="s">
        <v>267</v>
      </c>
      <c r="R104" s="13" t="s">
        <v>210</v>
      </c>
      <c r="S104" s="13" t="s">
        <v>209</v>
      </c>
      <c r="T104" s="16" t="s">
        <v>227</v>
      </c>
      <c r="U104" s="16" t="s">
        <v>228</v>
      </c>
      <c r="V104" s="16" t="s">
        <v>228</v>
      </c>
      <c r="W104" s="16" t="s">
        <v>228</v>
      </c>
      <c r="X104" s="16" t="s">
        <v>228</v>
      </c>
      <c r="Y104" s="16" t="s">
        <v>229</v>
      </c>
      <c r="Z104" s="16" t="s">
        <v>229</v>
      </c>
      <c r="AA104" s="16" t="s">
        <v>230</v>
      </c>
    </row>
    <row r="105" spans="1:27" s="24" customFormat="1" ht="66" customHeight="1" x14ac:dyDescent="0.25">
      <c r="A105" s="13">
        <v>104</v>
      </c>
      <c r="B105" s="13" t="s">
        <v>189</v>
      </c>
      <c r="C105" s="13" t="s">
        <v>188</v>
      </c>
      <c r="D105" s="13" t="s">
        <v>190</v>
      </c>
      <c r="E105" s="23">
        <v>4</v>
      </c>
      <c r="F105" s="13" t="s">
        <v>57</v>
      </c>
      <c r="G105" s="13" t="s">
        <v>57</v>
      </c>
      <c r="H105" s="13" t="s">
        <v>57</v>
      </c>
      <c r="I105" s="13" t="s">
        <v>7</v>
      </c>
      <c r="J105" s="13" t="s">
        <v>6</v>
      </c>
      <c r="K105" s="13" t="s">
        <v>10</v>
      </c>
      <c r="L105" s="13" t="s">
        <v>25</v>
      </c>
      <c r="M105" s="13" t="s">
        <v>211</v>
      </c>
      <c r="N105" s="13" t="s">
        <v>94</v>
      </c>
      <c r="O105" s="19">
        <v>1228516624.6500001</v>
      </c>
      <c r="P105" s="19">
        <v>219342325.56</v>
      </c>
      <c r="Q105" s="32" t="s">
        <v>276</v>
      </c>
      <c r="R105" s="13" t="s">
        <v>210</v>
      </c>
      <c r="S105" s="13" t="s">
        <v>374</v>
      </c>
      <c r="T105" s="14">
        <v>45244</v>
      </c>
      <c r="U105" s="14">
        <v>45264</v>
      </c>
      <c r="V105" s="14">
        <v>45265</v>
      </c>
      <c r="W105" s="14">
        <v>45291</v>
      </c>
      <c r="X105" s="14">
        <v>45294</v>
      </c>
      <c r="Y105" s="14">
        <v>45321</v>
      </c>
      <c r="Z105" s="14">
        <v>45322</v>
      </c>
      <c r="AA105" s="14">
        <v>47118</v>
      </c>
    </row>
    <row r="106" spans="1:27" s="24" customFormat="1" ht="75" x14ac:dyDescent="0.25">
      <c r="A106" s="34">
        <v>105</v>
      </c>
      <c r="B106" s="34" t="s">
        <v>189</v>
      </c>
      <c r="C106" s="34" t="s">
        <v>188</v>
      </c>
      <c r="D106" s="34" t="s">
        <v>190</v>
      </c>
      <c r="E106" s="23">
        <v>4</v>
      </c>
      <c r="F106" s="13" t="s">
        <v>57</v>
      </c>
      <c r="G106" s="13" t="s">
        <v>57</v>
      </c>
      <c r="H106" s="13" t="s">
        <v>57</v>
      </c>
      <c r="I106" s="13" t="s">
        <v>7</v>
      </c>
      <c r="J106" s="16" t="s">
        <v>77</v>
      </c>
      <c r="K106" s="13"/>
      <c r="L106" s="18" t="s">
        <v>25</v>
      </c>
      <c r="M106" s="13" t="s">
        <v>211</v>
      </c>
      <c r="N106" s="13" t="s">
        <v>94</v>
      </c>
      <c r="O106" s="19">
        <v>21483375.350000001</v>
      </c>
      <c r="P106" s="19">
        <v>3835693.73</v>
      </c>
      <c r="Q106" s="32" t="s">
        <v>276</v>
      </c>
      <c r="R106" s="13" t="s">
        <v>210</v>
      </c>
      <c r="S106" s="13" t="s">
        <v>209</v>
      </c>
      <c r="T106" s="16" t="s">
        <v>263</v>
      </c>
      <c r="U106" s="16" t="s">
        <v>263</v>
      </c>
      <c r="V106" s="16" t="s">
        <v>263</v>
      </c>
      <c r="W106" s="16" t="s">
        <v>263</v>
      </c>
      <c r="X106" s="16" t="s">
        <v>236</v>
      </c>
      <c r="Y106" s="16" t="s">
        <v>236</v>
      </c>
      <c r="Z106" s="16" t="s">
        <v>236</v>
      </c>
      <c r="AA106" s="16" t="s">
        <v>235</v>
      </c>
    </row>
    <row r="107" spans="1:27" s="24" customFormat="1" ht="38.25" customHeight="1" x14ac:dyDescent="0.25">
      <c r="A107" s="13">
        <v>106</v>
      </c>
      <c r="B107" s="13" t="s">
        <v>189</v>
      </c>
      <c r="C107" s="13" t="s">
        <v>188</v>
      </c>
      <c r="D107" s="13" t="s">
        <v>190</v>
      </c>
      <c r="E107" s="23">
        <v>4</v>
      </c>
      <c r="F107" s="13" t="s">
        <v>68</v>
      </c>
      <c r="G107" s="13" t="s">
        <v>95</v>
      </c>
      <c r="H107" s="13" t="s">
        <v>67</v>
      </c>
      <c r="I107" s="13" t="s">
        <v>7</v>
      </c>
      <c r="J107" s="16" t="s">
        <v>77</v>
      </c>
      <c r="K107" s="13"/>
      <c r="L107" s="18" t="s">
        <v>25</v>
      </c>
      <c r="M107" s="13" t="s">
        <v>211</v>
      </c>
      <c r="N107" s="13" t="s">
        <v>94</v>
      </c>
      <c r="O107" s="19">
        <v>35425842.479999997</v>
      </c>
      <c r="P107" s="19">
        <f>Table53[[#This Row],[ALOCARE TOTALA]]*85/100</f>
        <v>30111966.107999995</v>
      </c>
      <c r="Q107" s="20" t="s">
        <v>277</v>
      </c>
      <c r="R107" s="13" t="s">
        <v>210</v>
      </c>
      <c r="S107" s="13" t="s">
        <v>209</v>
      </c>
      <c r="T107" s="15">
        <v>45323</v>
      </c>
      <c r="U107" s="15">
        <v>45352</v>
      </c>
      <c r="V107" s="15">
        <v>45352</v>
      </c>
      <c r="W107" s="15">
        <v>45412</v>
      </c>
      <c r="X107" s="15">
        <v>45413</v>
      </c>
      <c r="Y107" s="15">
        <v>45473</v>
      </c>
      <c r="Z107" s="15">
        <v>45474</v>
      </c>
      <c r="AA107" s="15">
        <v>46022</v>
      </c>
    </row>
    <row r="108" spans="1:27" s="24" customFormat="1" ht="33.75" customHeight="1" x14ac:dyDescent="0.25">
      <c r="A108" s="13">
        <v>107</v>
      </c>
      <c r="B108" s="13" t="s">
        <v>189</v>
      </c>
      <c r="C108" s="13" t="s">
        <v>188</v>
      </c>
      <c r="D108" s="13" t="s">
        <v>190</v>
      </c>
      <c r="E108" s="23">
        <v>4</v>
      </c>
      <c r="F108" s="13" t="s">
        <v>68</v>
      </c>
      <c r="G108" s="13" t="s">
        <v>75</v>
      </c>
      <c r="H108" s="13"/>
      <c r="I108" s="13" t="s">
        <v>7</v>
      </c>
      <c r="J108" s="16" t="s">
        <v>77</v>
      </c>
      <c r="K108" s="13"/>
      <c r="L108" s="18" t="s">
        <v>25</v>
      </c>
      <c r="M108" s="13" t="s">
        <v>211</v>
      </c>
      <c r="N108" s="13" t="s">
        <v>94</v>
      </c>
      <c r="O108" s="19">
        <v>11942440.109999999</v>
      </c>
      <c r="P108" s="19">
        <f>Table53[[#This Row],[ALOCARE TOTALA]]*85/100</f>
        <v>10151074.093499999</v>
      </c>
      <c r="Q108" s="13" t="s">
        <v>278</v>
      </c>
      <c r="R108" s="13" t="s">
        <v>210</v>
      </c>
      <c r="S108" s="13" t="s">
        <v>209</v>
      </c>
      <c r="T108" s="15">
        <v>45323</v>
      </c>
      <c r="U108" s="15">
        <v>45352</v>
      </c>
      <c r="V108" s="15">
        <v>45352</v>
      </c>
      <c r="W108" s="15">
        <v>45412</v>
      </c>
      <c r="X108" s="15">
        <v>45413</v>
      </c>
      <c r="Y108" s="15">
        <v>45473</v>
      </c>
      <c r="Z108" s="15">
        <v>45474</v>
      </c>
      <c r="AA108" s="15">
        <v>46022</v>
      </c>
    </row>
    <row r="109" spans="1:27" s="24" customFormat="1" ht="54" customHeight="1" x14ac:dyDescent="0.25">
      <c r="A109" s="13">
        <v>108</v>
      </c>
      <c r="B109" s="13" t="s">
        <v>189</v>
      </c>
      <c r="C109" s="13" t="s">
        <v>188</v>
      </c>
      <c r="D109" s="13" t="s">
        <v>190</v>
      </c>
      <c r="E109" s="23">
        <v>4</v>
      </c>
      <c r="F109" s="13" t="s">
        <v>68</v>
      </c>
      <c r="G109" s="13" t="s">
        <v>69</v>
      </c>
      <c r="H109" s="13"/>
      <c r="I109" s="13" t="s">
        <v>7</v>
      </c>
      <c r="J109" s="13" t="s">
        <v>6</v>
      </c>
      <c r="K109" s="16" t="s">
        <v>10</v>
      </c>
      <c r="L109" s="18" t="s">
        <v>25</v>
      </c>
      <c r="M109" s="13" t="s">
        <v>211</v>
      </c>
      <c r="N109" s="13" t="s">
        <v>94</v>
      </c>
      <c r="O109" s="19">
        <v>19535949.079999998</v>
      </c>
      <c r="P109" s="19">
        <f>85/100*Table53[[#This Row],[ALOCARE TOTALA]]</f>
        <v>16605556.717999998</v>
      </c>
      <c r="Q109" s="13" t="s">
        <v>280</v>
      </c>
      <c r="R109" s="13" t="s">
        <v>210</v>
      </c>
      <c r="S109" s="13" t="s">
        <v>209</v>
      </c>
      <c r="T109" s="15">
        <v>45323</v>
      </c>
      <c r="U109" s="15">
        <v>45352</v>
      </c>
      <c r="V109" s="15">
        <v>45352</v>
      </c>
      <c r="W109" s="15">
        <v>45412</v>
      </c>
      <c r="X109" s="15">
        <v>45413</v>
      </c>
      <c r="Y109" s="15">
        <v>45473</v>
      </c>
      <c r="Z109" s="15">
        <v>45474</v>
      </c>
      <c r="AA109" s="15">
        <v>46022</v>
      </c>
    </row>
    <row r="110" spans="1:27" s="24" customFormat="1" ht="42.75" customHeight="1" x14ac:dyDescent="0.25">
      <c r="A110" s="13">
        <v>109</v>
      </c>
      <c r="B110" s="13" t="s">
        <v>189</v>
      </c>
      <c r="C110" s="13" t="s">
        <v>188</v>
      </c>
      <c r="D110" s="13" t="s">
        <v>190</v>
      </c>
      <c r="E110" s="23">
        <v>4</v>
      </c>
      <c r="F110" s="13" t="s">
        <v>68</v>
      </c>
      <c r="G110" s="13" t="s">
        <v>78</v>
      </c>
      <c r="H110" s="13"/>
      <c r="I110" s="13" t="s">
        <v>7</v>
      </c>
      <c r="J110" s="13" t="s">
        <v>6</v>
      </c>
      <c r="K110" s="16" t="s">
        <v>10</v>
      </c>
      <c r="L110" s="18" t="s">
        <v>25</v>
      </c>
      <c r="M110" s="13" t="s">
        <v>211</v>
      </c>
      <c r="N110" s="13" t="s">
        <v>94</v>
      </c>
      <c r="O110" s="19">
        <v>30566984</v>
      </c>
      <c r="P110" s="19">
        <v>25981936.399999999</v>
      </c>
      <c r="Q110" s="13" t="s">
        <v>279</v>
      </c>
      <c r="R110" s="13" t="s">
        <v>210</v>
      </c>
      <c r="S110" s="13" t="s">
        <v>209</v>
      </c>
      <c r="T110" s="15">
        <v>45323</v>
      </c>
      <c r="U110" s="15">
        <v>45352</v>
      </c>
      <c r="V110" s="15">
        <v>45352</v>
      </c>
      <c r="W110" s="15">
        <v>45412</v>
      </c>
      <c r="X110" s="15">
        <v>45413</v>
      </c>
      <c r="Y110" s="15">
        <v>45473</v>
      </c>
      <c r="Z110" s="15">
        <v>45474</v>
      </c>
      <c r="AA110" s="15">
        <v>46022</v>
      </c>
    </row>
    <row r="111" spans="1:27" s="24" customFormat="1" ht="152.25" customHeight="1" x14ac:dyDescent="0.25">
      <c r="A111" s="13">
        <v>110</v>
      </c>
      <c r="B111" s="13" t="s">
        <v>189</v>
      </c>
      <c r="C111" s="13" t="s">
        <v>188</v>
      </c>
      <c r="D111" s="13" t="s">
        <v>190</v>
      </c>
      <c r="E111" s="23">
        <v>5</v>
      </c>
      <c r="F111" s="13" t="s">
        <v>285</v>
      </c>
      <c r="G111" s="13" t="s">
        <v>286</v>
      </c>
      <c r="H111" s="13" t="s">
        <v>287</v>
      </c>
      <c r="I111" s="13" t="s">
        <v>7</v>
      </c>
      <c r="J111" s="13" t="s">
        <v>58</v>
      </c>
      <c r="K111" s="13" t="s">
        <v>59</v>
      </c>
      <c r="L111" s="13" t="s">
        <v>16</v>
      </c>
      <c r="M111" s="18" t="s">
        <v>377</v>
      </c>
      <c r="N111" s="13" t="s">
        <v>362</v>
      </c>
      <c r="O111" s="19">
        <v>90000000</v>
      </c>
      <c r="P111" s="19">
        <v>45694677.266792655</v>
      </c>
      <c r="Q111" s="13" t="s">
        <v>282</v>
      </c>
      <c r="R111" s="13" t="s">
        <v>210</v>
      </c>
      <c r="S111" s="13" t="s">
        <v>209</v>
      </c>
      <c r="T111" s="15">
        <v>45334</v>
      </c>
      <c r="U111" s="15">
        <v>45397</v>
      </c>
      <c r="V111" s="15">
        <v>45398</v>
      </c>
      <c r="W111" s="15">
        <v>45444</v>
      </c>
      <c r="X111" s="15">
        <v>45473</v>
      </c>
      <c r="Y111" s="15">
        <v>45474</v>
      </c>
      <c r="Z111" s="15">
        <v>45475</v>
      </c>
      <c r="AA111" s="15">
        <v>46843</v>
      </c>
    </row>
    <row r="112" spans="1:27" s="24" customFormat="1" ht="163.5" customHeight="1" x14ac:dyDescent="0.25">
      <c r="A112" s="34">
        <v>111</v>
      </c>
      <c r="B112" s="34" t="s">
        <v>189</v>
      </c>
      <c r="C112" s="34" t="s">
        <v>188</v>
      </c>
      <c r="D112" s="34" t="s">
        <v>190</v>
      </c>
      <c r="E112" s="23">
        <v>5</v>
      </c>
      <c r="F112" s="16" t="s">
        <v>291</v>
      </c>
      <c r="G112" s="16" t="s">
        <v>292</v>
      </c>
      <c r="H112" s="13" t="s">
        <v>293</v>
      </c>
      <c r="I112" s="13" t="s">
        <v>7</v>
      </c>
      <c r="J112" s="13" t="s">
        <v>58</v>
      </c>
      <c r="K112" s="13" t="s">
        <v>59</v>
      </c>
      <c r="L112" s="13" t="s">
        <v>16</v>
      </c>
      <c r="M112" s="18" t="s">
        <v>377</v>
      </c>
      <c r="N112" s="13" t="s">
        <v>92</v>
      </c>
      <c r="O112" s="19">
        <v>85000000</v>
      </c>
      <c r="P112" s="19">
        <v>43156084.085304178</v>
      </c>
      <c r="Q112" s="13" t="s">
        <v>284</v>
      </c>
      <c r="R112" s="13" t="s">
        <v>210</v>
      </c>
      <c r="S112" s="13" t="s">
        <v>209</v>
      </c>
      <c r="T112" s="15">
        <v>45334</v>
      </c>
      <c r="U112" s="15">
        <v>45397</v>
      </c>
      <c r="V112" s="15">
        <v>45398</v>
      </c>
      <c r="W112" s="15">
        <v>45444</v>
      </c>
      <c r="X112" s="15">
        <v>45473</v>
      </c>
      <c r="Y112" s="15">
        <v>45474</v>
      </c>
      <c r="Z112" s="15">
        <v>45475</v>
      </c>
      <c r="AA112" s="15">
        <v>47452</v>
      </c>
    </row>
    <row r="113" spans="1:27" s="24" customFormat="1" ht="132" customHeight="1" x14ac:dyDescent="0.25">
      <c r="A113" s="13">
        <v>112</v>
      </c>
      <c r="B113" s="13" t="s">
        <v>189</v>
      </c>
      <c r="C113" s="13" t="s">
        <v>188</v>
      </c>
      <c r="D113" s="13" t="s">
        <v>190</v>
      </c>
      <c r="E113" s="23">
        <v>5</v>
      </c>
      <c r="F113" s="16" t="s">
        <v>288</v>
      </c>
      <c r="G113" s="16" t="s">
        <v>289</v>
      </c>
      <c r="H113" s="13" t="s">
        <v>290</v>
      </c>
      <c r="I113" s="13" t="s">
        <v>7</v>
      </c>
      <c r="J113" s="13" t="s">
        <v>58</v>
      </c>
      <c r="K113" s="13" t="s">
        <v>59</v>
      </c>
      <c r="L113" s="13" t="s">
        <v>16</v>
      </c>
      <c r="M113" s="18" t="s">
        <v>377</v>
      </c>
      <c r="N113" s="13" t="s">
        <v>91</v>
      </c>
      <c r="O113" s="19">
        <v>35000000</v>
      </c>
      <c r="P113" s="19">
        <v>17770152.270419367</v>
      </c>
      <c r="Q113" s="13" t="s">
        <v>283</v>
      </c>
      <c r="R113" s="13" t="s">
        <v>210</v>
      </c>
      <c r="S113" s="13" t="s">
        <v>209</v>
      </c>
      <c r="T113" s="15">
        <v>45334</v>
      </c>
      <c r="U113" s="15">
        <v>45397</v>
      </c>
      <c r="V113" s="15">
        <v>45398</v>
      </c>
      <c r="W113" s="15">
        <v>45444</v>
      </c>
      <c r="X113" s="15">
        <v>45473</v>
      </c>
      <c r="Y113" s="15">
        <v>45474</v>
      </c>
      <c r="Z113" s="15">
        <v>45475</v>
      </c>
      <c r="AA113" s="15">
        <v>47452</v>
      </c>
    </row>
    <row r="114" spans="1:27" s="24" customFormat="1" ht="409.5" x14ac:dyDescent="0.25">
      <c r="A114" s="34">
        <v>113</v>
      </c>
      <c r="B114" s="34" t="s">
        <v>189</v>
      </c>
      <c r="C114" s="34" t="s">
        <v>188</v>
      </c>
      <c r="D114" s="34" t="s">
        <v>190</v>
      </c>
      <c r="E114" s="23">
        <v>5</v>
      </c>
      <c r="F114" s="16" t="s">
        <v>294</v>
      </c>
      <c r="G114" s="16" t="s">
        <v>295</v>
      </c>
      <c r="H114" s="16" t="s">
        <v>296</v>
      </c>
      <c r="I114" s="13" t="s">
        <v>7</v>
      </c>
      <c r="J114" s="13" t="s">
        <v>58</v>
      </c>
      <c r="K114" s="16" t="s">
        <v>297</v>
      </c>
      <c r="L114" s="18" t="s">
        <v>26</v>
      </c>
      <c r="M114" s="18" t="s">
        <v>214</v>
      </c>
      <c r="N114" s="18" t="s">
        <v>94</v>
      </c>
      <c r="O114" s="19">
        <v>7000000</v>
      </c>
      <c r="P114" s="19">
        <v>2800000</v>
      </c>
      <c r="Q114" s="16" t="s">
        <v>303</v>
      </c>
      <c r="R114" s="13" t="s">
        <v>210</v>
      </c>
      <c r="S114" s="13" t="s">
        <v>209</v>
      </c>
      <c r="T114" s="16" t="s">
        <v>227</v>
      </c>
      <c r="U114" s="16" t="s">
        <v>227</v>
      </c>
      <c r="V114" s="16" t="s">
        <v>227</v>
      </c>
      <c r="W114" s="16" t="s">
        <v>228</v>
      </c>
      <c r="X114" s="16" t="s">
        <v>228</v>
      </c>
      <c r="Y114" s="16" t="s">
        <v>228</v>
      </c>
      <c r="Z114" s="16" t="s">
        <v>228</v>
      </c>
      <c r="AA114" s="16" t="s">
        <v>230</v>
      </c>
    </row>
    <row r="115" spans="1:27" s="24" customFormat="1" ht="409.5" x14ac:dyDescent="0.25">
      <c r="A115" s="13">
        <v>114</v>
      </c>
      <c r="B115" s="13" t="s">
        <v>189</v>
      </c>
      <c r="C115" s="13" t="s">
        <v>188</v>
      </c>
      <c r="D115" s="13" t="s">
        <v>190</v>
      </c>
      <c r="E115" s="23">
        <v>5</v>
      </c>
      <c r="F115" s="16" t="s">
        <v>294</v>
      </c>
      <c r="G115" s="16" t="s">
        <v>295</v>
      </c>
      <c r="H115" s="16" t="s">
        <v>296</v>
      </c>
      <c r="I115" s="13" t="s">
        <v>7</v>
      </c>
      <c r="J115" s="13" t="s">
        <v>58</v>
      </c>
      <c r="K115" s="13"/>
      <c r="L115" s="18" t="s">
        <v>25</v>
      </c>
      <c r="M115" s="18" t="s">
        <v>214</v>
      </c>
      <c r="N115" s="18" t="s">
        <v>94</v>
      </c>
      <c r="O115" s="19">
        <v>71783793.109667093</v>
      </c>
      <c r="P115" s="19">
        <v>37083401.477258191</v>
      </c>
      <c r="Q115" s="16" t="s">
        <v>303</v>
      </c>
      <c r="R115" s="13" t="s">
        <v>210</v>
      </c>
      <c r="S115" s="13" t="s">
        <v>209</v>
      </c>
      <c r="T115" s="16" t="s">
        <v>227</v>
      </c>
      <c r="U115" s="16" t="s">
        <v>227</v>
      </c>
      <c r="V115" s="16" t="s">
        <v>227</v>
      </c>
      <c r="W115" s="16" t="s">
        <v>228</v>
      </c>
      <c r="X115" s="16" t="s">
        <v>228</v>
      </c>
      <c r="Y115" s="16" t="s">
        <v>228</v>
      </c>
      <c r="Z115" s="16" t="s">
        <v>228</v>
      </c>
      <c r="AA115" s="16" t="s">
        <v>230</v>
      </c>
    </row>
    <row r="116" spans="1:27" s="24" customFormat="1" ht="270" x14ac:dyDescent="0.25">
      <c r="A116" s="34">
        <v>115</v>
      </c>
      <c r="B116" s="34" t="s">
        <v>189</v>
      </c>
      <c r="C116" s="34" t="s">
        <v>188</v>
      </c>
      <c r="D116" s="34" t="s">
        <v>190</v>
      </c>
      <c r="E116" s="23">
        <v>5</v>
      </c>
      <c r="F116" s="16" t="s">
        <v>298</v>
      </c>
      <c r="G116" s="16" t="s">
        <v>299</v>
      </c>
      <c r="H116" s="16" t="s">
        <v>300</v>
      </c>
      <c r="I116" s="13" t="s">
        <v>7</v>
      </c>
      <c r="J116" s="13" t="s">
        <v>58</v>
      </c>
      <c r="K116" s="13"/>
      <c r="L116" s="18" t="s">
        <v>26</v>
      </c>
      <c r="M116" s="18" t="s">
        <v>214</v>
      </c>
      <c r="N116" s="18" t="s">
        <v>94</v>
      </c>
      <c r="O116" s="19">
        <v>6428192.96</v>
      </c>
      <c r="P116" s="19">
        <v>2571277.1800000002</v>
      </c>
      <c r="Q116" s="16" t="s">
        <v>304</v>
      </c>
      <c r="R116" s="13" t="s">
        <v>210</v>
      </c>
      <c r="S116" s="13" t="s">
        <v>209</v>
      </c>
      <c r="T116" s="16" t="s">
        <v>227</v>
      </c>
      <c r="U116" s="16" t="s">
        <v>227</v>
      </c>
      <c r="V116" s="16" t="s">
        <v>227</v>
      </c>
      <c r="W116" s="16" t="s">
        <v>228</v>
      </c>
      <c r="X116" s="16" t="s">
        <v>228</v>
      </c>
      <c r="Y116" s="16" t="s">
        <v>228</v>
      </c>
      <c r="Z116" s="16" t="s">
        <v>228</v>
      </c>
      <c r="AA116" s="16" t="s">
        <v>230</v>
      </c>
    </row>
    <row r="117" spans="1:27" s="24" customFormat="1" ht="270" x14ac:dyDescent="0.25">
      <c r="A117" s="13">
        <v>116</v>
      </c>
      <c r="B117" s="13" t="s">
        <v>189</v>
      </c>
      <c r="C117" s="13" t="s">
        <v>188</v>
      </c>
      <c r="D117" s="13" t="s">
        <v>190</v>
      </c>
      <c r="E117" s="23">
        <v>5</v>
      </c>
      <c r="F117" s="16" t="s">
        <v>298</v>
      </c>
      <c r="G117" s="16" t="s">
        <v>299</v>
      </c>
      <c r="H117" s="16" t="s">
        <v>300</v>
      </c>
      <c r="I117" s="13" t="s">
        <v>7</v>
      </c>
      <c r="J117" s="13" t="s">
        <v>58</v>
      </c>
      <c r="K117" s="13"/>
      <c r="L117" s="18" t="s">
        <v>25</v>
      </c>
      <c r="M117" s="18" t="s">
        <v>214</v>
      </c>
      <c r="N117" s="18" t="s">
        <v>94</v>
      </c>
      <c r="O117" s="19">
        <v>58413402.439999998</v>
      </c>
      <c r="P117" s="19">
        <v>30176277.41</v>
      </c>
      <c r="Q117" s="16" t="s">
        <v>304</v>
      </c>
      <c r="R117" s="13" t="s">
        <v>210</v>
      </c>
      <c r="S117" s="13" t="s">
        <v>209</v>
      </c>
      <c r="T117" s="16" t="s">
        <v>227</v>
      </c>
      <c r="U117" s="16" t="s">
        <v>227</v>
      </c>
      <c r="V117" s="16" t="s">
        <v>227</v>
      </c>
      <c r="W117" s="16" t="s">
        <v>228</v>
      </c>
      <c r="X117" s="16" t="s">
        <v>228</v>
      </c>
      <c r="Y117" s="16" t="s">
        <v>228</v>
      </c>
      <c r="Z117" s="16" t="s">
        <v>228</v>
      </c>
      <c r="AA117" s="16" t="s">
        <v>230</v>
      </c>
    </row>
    <row r="118" spans="1:27" s="24" customFormat="1" ht="240" x14ac:dyDescent="0.25">
      <c r="A118" s="34">
        <v>117</v>
      </c>
      <c r="B118" s="34" t="s">
        <v>189</v>
      </c>
      <c r="C118" s="34" t="s">
        <v>188</v>
      </c>
      <c r="D118" s="34" t="s">
        <v>190</v>
      </c>
      <c r="E118" s="23">
        <v>5</v>
      </c>
      <c r="F118" s="16" t="s">
        <v>301</v>
      </c>
      <c r="G118" s="16" t="s">
        <v>302</v>
      </c>
      <c r="H118" s="16" t="s">
        <v>310</v>
      </c>
      <c r="I118" s="13" t="s">
        <v>7</v>
      </c>
      <c r="J118" s="13" t="s">
        <v>58</v>
      </c>
      <c r="K118" s="13"/>
      <c r="L118" s="18" t="s">
        <v>25</v>
      </c>
      <c r="M118" s="18" t="s">
        <v>214</v>
      </c>
      <c r="N118" s="18" t="s">
        <v>94</v>
      </c>
      <c r="O118" s="19">
        <v>12802366.380000001</v>
      </c>
      <c r="P118" s="19">
        <v>6613683.5599999996</v>
      </c>
      <c r="Q118" s="16" t="s">
        <v>305</v>
      </c>
      <c r="R118" s="13" t="s">
        <v>210</v>
      </c>
      <c r="S118" s="13" t="s">
        <v>209</v>
      </c>
      <c r="T118" s="16" t="s">
        <v>227</v>
      </c>
      <c r="U118" s="16" t="s">
        <v>227</v>
      </c>
      <c r="V118" s="16" t="s">
        <v>227</v>
      </c>
      <c r="W118" s="16" t="s">
        <v>228</v>
      </c>
      <c r="X118" s="16" t="s">
        <v>228</v>
      </c>
      <c r="Y118" s="16" t="s">
        <v>228</v>
      </c>
      <c r="Z118" s="16" t="s">
        <v>228</v>
      </c>
      <c r="AA118" s="16" t="s">
        <v>230</v>
      </c>
    </row>
    <row r="119" spans="1:27" s="24" customFormat="1" ht="330" x14ac:dyDescent="0.25">
      <c r="A119" s="13">
        <v>118</v>
      </c>
      <c r="B119" s="13" t="s">
        <v>189</v>
      </c>
      <c r="C119" s="13" t="s">
        <v>188</v>
      </c>
      <c r="D119" s="13" t="s">
        <v>190</v>
      </c>
      <c r="E119" s="23">
        <v>5</v>
      </c>
      <c r="F119" s="16" t="s">
        <v>307</v>
      </c>
      <c r="G119" s="16" t="s">
        <v>308</v>
      </c>
      <c r="H119" s="16" t="s">
        <v>309</v>
      </c>
      <c r="I119" s="13" t="s">
        <v>7</v>
      </c>
      <c r="J119" s="13" t="s">
        <v>58</v>
      </c>
      <c r="K119" s="13"/>
      <c r="L119" s="18" t="s">
        <v>25</v>
      </c>
      <c r="M119" s="18" t="s">
        <v>214</v>
      </c>
      <c r="N119" s="18" t="s">
        <v>94</v>
      </c>
      <c r="O119" s="19">
        <v>19892907.760000002</v>
      </c>
      <c r="P119" s="19">
        <v>10276646.76</v>
      </c>
      <c r="Q119" s="16" t="s">
        <v>306</v>
      </c>
      <c r="R119" s="13" t="s">
        <v>210</v>
      </c>
      <c r="S119" s="13" t="s">
        <v>209</v>
      </c>
      <c r="T119" s="16" t="s">
        <v>227</v>
      </c>
      <c r="U119" s="16" t="s">
        <v>227</v>
      </c>
      <c r="V119" s="16" t="s">
        <v>227</v>
      </c>
      <c r="W119" s="16" t="s">
        <v>228</v>
      </c>
      <c r="X119" s="16" t="s">
        <v>228</v>
      </c>
      <c r="Y119" s="16" t="s">
        <v>228</v>
      </c>
      <c r="Z119" s="16" t="s">
        <v>228</v>
      </c>
      <c r="AA119" s="16" t="s">
        <v>230</v>
      </c>
    </row>
    <row r="120" spans="1:27" s="24" customFormat="1" ht="409.5" x14ac:dyDescent="0.25">
      <c r="A120" s="34">
        <v>119</v>
      </c>
      <c r="B120" s="34" t="s">
        <v>189</v>
      </c>
      <c r="C120" s="34" t="s">
        <v>188</v>
      </c>
      <c r="D120" s="34" t="s">
        <v>190</v>
      </c>
      <c r="E120" s="23">
        <v>6</v>
      </c>
      <c r="F120" s="13" t="s">
        <v>60</v>
      </c>
      <c r="G120" s="13" t="s">
        <v>60</v>
      </c>
      <c r="H120" s="13" t="s">
        <v>317</v>
      </c>
      <c r="I120" s="13" t="s">
        <v>7</v>
      </c>
      <c r="J120" s="13" t="s">
        <v>58</v>
      </c>
      <c r="K120" s="13" t="s">
        <v>316</v>
      </c>
      <c r="L120" s="13" t="s">
        <v>16</v>
      </c>
      <c r="M120" s="13" t="s">
        <v>211</v>
      </c>
      <c r="N120" s="13" t="s">
        <v>94</v>
      </c>
      <c r="O120" s="19">
        <v>90000000</v>
      </c>
      <c r="P120" s="19">
        <v>56478029.710000001</v>
      </c>
      <c r="Q120" s="16" t="s">
        <v>313</v>
      </c>
      <c r="R120" s="13" t="s">
        <v>210</v>
      </c>
      <c r="S120" s="13" t="s">
        <v>209</v>
      </c>
      <c r="T120" s="16" t="s">
        <v>227</v>
      </c>
      <c r="U120" s="16" t="s">
        <v>228</v>
      </c>
      <c r="V120" s="16" t="s">
        <v>228</v>
      </c>
      <c r="W120" s="16" t="s">
        <v>228</v>
      </c>
      <c r="X120" s="16" t="s">
        <v>228</v>
      </c>
      <c r="Y120" s="16" t="s">
        <v>228</v>
      </c>
      <c r="Z120" s="16" t="s">
        <v>228</v>
      </c>
      <c r="AA120" s="16" t="s">
        <v>230</v>
      </c>
    </row>
    <row r="121" spans="1:27" s="24" customFormat="1" ht="60" x14ac:dyDescent="0.25">
      <c r="A121" s="13">
        <v>120</v>
      </c>
      <c r="B121" s="13" t="s">
        <v>189</v>
      </c>
      <c r="C121" s="13" t="s">
        <v>188</v>
      </c>
      <c r="D121" s="13" t="s">
        <v>190</v>
      </c>
      <c r="E121" s="23">
        <v>6</v>
      </c>
      <c r="F121" s="13" t="s">
        <v>61</v>
      </c>
      <c r="G121" s="13" t="s">
        <v>311</v>
      </c>
      <c r="H121" s="13" t="s">
        <v>319</v>
      </c>
      <c r="I121" s="13" t="s">
        <v>7</v>
      </c>
      <c r="J121" s="13" t="s">
        <v>58</v>
      </c>
      <c r="K121" s="13" t="s">
        <v>316</v>
      </c>
      <c r="L121" s="13" t="s">
        <v>16</v>
      </c>
      <c r="M121" s="13" t="s">
        <v>211</v>
      </c>
      <c r="N121" s="13" t="s">
        <v>94</v>
      </c>
      <c r="O121" s="19">
        <v>23392557.309999999</v>
      </c>
      <c r="P121" s="19">
        <v>14679617.189999999</v>
      </c>
      <c r="Q121" s="16" t="s">
        <v>314</v>
      </c>
      <c r="R121" s="13" t="s">
        <v>210</v>
      </c>
      <c r="S121" s="13" t="s">
        <v>209</v>
      </c>
      <c r="T121" s="16" t="s">
        <v>227</v>
      </c>
      <c r="U121" s="16" t="s">
        <v>228</v>
      </c>
      <c r="V121" s="16" t="s">
        <v>228</v>
      </c>
      <c r="W121" s="16" t="s">
        <v>228</v>
      </c>
      <c r="X121" s="16" t="s">
        <v>228</v>
      </c>
      <c r="Y121" s="16" t="s">
        <v>228</v>
      </c>
      <c r="Z121" s="16" t="s">
        <v>228</v>
      </c>
      <c r="AA121" s="16" t="s">
        <v>230</v>
      </c>
    </row>
    <row r="122" spans="1:27" s="24" customFormat="1" ht="60" x14ac:dyDescent="0.25">
      <c r="A122" s="34">
        <v>121</v>
      </c>
      <c r="B122" s="34" t="s">
        <v>189</v>
      </c>
      <c r="C122" s="34" t="s">
        <v>188</v>
      </c>
      <c r="D122" s="34" t="s">
        <v>190</v>
      </c>
      <c r="E122" s="23">
        <v>6</v>
      </c>
      <c r="F122" s="13" t="s">
        <v>61</v>
      </c>
      <c r="G122" s="13" t="s">
        <v>62</v>
      </c>
      <c r="H122" s="13" t="s">
        <v>320</v>
      </c>
      <c r="I122" s="13" t="s">
        <v>7</v>
      </c>
      <c r="J122" s="13" t="s">
        <v>58</v>
      </c>
      <c r="K122" s="13" t="s">
        <v>316</v>
      </c>
      <c r="L122" s="13" t="s">
        <v>16</v>
      </c>
      <c r="M122" s="13" t="s">
        <v>211</v>
      </c>
      <c r="N122" s="13" t="s">
        <v>94</v>
      </c>
      <c r="O122" s="19">
        <v>27271793.560000002</v>
      </c>
      <c r="P122" s="19">
        <v>17113968.530000001</v>
      </c>
      <c r="Q122" s="13" t="s">
        <v>314</v>
      </c>
      <c r="R122" s="13" t="s">
        <v>210</v>
      </c>
      <c r="S122" s="13" t="s">
        <v>209</v>
      </c>
      <c r="T122" s="16" t="s">
        <v>227</v>
      </c>
      <c r="U122" s="16" t="s">
        <v>228</v>
      </c>
      <c r="V122" s="16" t="s">
        <v>228</v>
      </c>
      <c r="W122" s="16" t="s">
        <v>228</v>
      </c>
      <c r="X122" s="16" t="s">
        <v>228</v>
      </c>
      <c r="Y122" s="16" t="s">
        <v>228</v>
      </c>
      <c r="Z122" s="16" t="s">
        <v>228</v>
      </c>
      <c r="AA122" s="16" t="s">
        <v>230</v>
      </c>
    </row>
    <row r="123" spans="1:27" s="24" customFormat="1" ht="409.5" x14ac:dyDescent="0.25">
      <c r="A123" s="13">
        <v>122</v>
      </c>
      <c r="B123" s="13" t="s">
        <v>189</v>
      </c>
      <c r="C123" s="13" t="s">
        <v>188</v>
      </c>
      <c r="D123" s="13" t="s">
        <v>190</v>
      </c>
      <c r="E123" s="23">
        <v>6</v>
      </c>
      <c r="F123" s="13" t="s">
        <v>61</v>
      </c>
      <c r="G123" s="13" t="s">
        <v>312</v>
      </c>
      <c r="H123" s="16" t="s">
        <v>318</v>
      </c>
      <c r="I123" s="13" t="s">
        <v>7</v>
      </c>
      <c r="J123" s="13" t="s">
        <v>58</v>
      </c>
      <c r="K123" s="13" t="s">
        <v>316</v>
      </c>
      <c r="L123" s="13" t="s">
        <v>16</v>
      </c>
      <c r="M123" s="13" t="s">
        <v>214</v>
      </c>
      <c r="N123" s="13" t="s">
        <v>94</v>
      </c>
      <c r="O123" s="19">
        <f>228539856.31-O122-O121-O120</f>
        <v>87875505.439999998</v>
      </c>
      <c r="P123" s="19">
        <v>55144837.850000001</v>
      </c>
      <c r="Q123" s="16" t="s">
        <v>315</v>
      </c>
      <c r="R123" s="13" t="s">
        <v>210</v>
      </c>
      <c r="S123" s="13" t="s">
        <v>209</v>
      </c>
      <c r="T123" s="16" t="s">
        <v>227</v>
      </c>
      <c r="U123" s="16" t="s">
        <v>228</v>
      </c>
      <c r="V123" s="16" t="s">
        <v>228</v>
      </c>
      <c r="W123" s="16" t="s">
        <v>228</v>
      </c>
      <c r="X123" s="16" t="s">
        <v>228</v>
      </c>
      <c r="Y123" s="16" t="s">
        <v>228</v>
      </c>
      <c r="Z123" s="16" t="s">
        <v>228</v>
      </c>
      <c r="AA123" s="16" t="s">
        <v>230</v>
      </c>
    </row>
    <row r="124" spans="1:27" s="1" customFormat="1" ht="90" x14ac:dyDescent="0.25">
      <c r="A124" s="34">
        <v>123</v>
      </c>
      <c r="B124" s="34" t="s">
        <v>189</v>
      </c>
      <c r="C124" s="34" t="s">
        <v>188</v>
      </c>
      <c r="D124" s="34" t="s">
        <v>190</v>
      </c>
      <c r="E124" s="23">
        <v>7</v>
      </c>
      <c r="F124" s="13" t="s">
        <v>96</v>
      </c>
      <c r="G124" s="13" t="s">
        <v>103</v>
      </c>
      <c r="H124" s="17" t="s">
        <v>115</v>
      </c>
      <c r="I124" s="13" t="s">
        <v>7</v>
      </c>
      <c r="J124" s="13" t="s">
        <v>6</v>
      </c>
      <c r="K124" s="13" t="s">
        <v>10</v>
      </c>
      <c r="L124" s="13" t="s">
        <v>16</v>
      </c>
      <c r="M124" s="13" t="s">
        <v>211</v>
      </c>
      <c r="N124" s="13" t="s">
        <v>88</v>
      </c>
      <c r="O124" s="19">
        <v>120000000</v>
      </c>
      <c r="P124" s="19">
        <f>Table53[[#This Row],[ALOCARE TOTALA]]*0.507726384</f>
        <v>60927166.080000006</v>
      </c>
      <c r="Q124" s="20" t="s">
        <v>212</v>
      </c>
      <c r="R124" s="13" t="s">
        <v>210</v>
      </c>
      <c r="S124" s="13" t="s">
        <v>209</v>
      </c>
      <c r="T124" s="16" t="s">
        <v>229</v>
      </c>
      <c r="U124" s="16" t="s">
        <v>231</v>
      </c>
      <c r="V124" s="16" t="s">
        <v>231</v>
      </c>
      <c r="W124" s="16" t="s">
        <v>231</v>
      </c>
      <c r="X124" s="16" t="s">
        <v>231</v>
      </c>
      <c r="Y124" s="16" t="s">
        <v>259</v>
      </c>
      <c r="Z124" s="16" t="s">
        <v>259</v>
      </c>
      <c r="AA124" s="16" t="s">
        <v>233</v>
      </c>
    </row>
    <row r="125" spans="1:27" s="1" customFormat="1" ht="195" x14ac:dyDescent="0.25">
      <c r="A125" s="13">
        <v>124</v>
      </c>
      <c r="B125" s="13" t="s">
        <v>189</v>
      </c>
      <c r="C125" s="13" t="s">
        <v>188</v>
      </c>
      <c r="D125" s="13" t="s">
        <v>190</v>
      </c>
      <c r="E125" s="23">
        <v>7</v>
      </c>
      <c r="F125" s="13" t="s">
        <v>96</v>
      </c>
      <c r="G125" s="13" t="s">
        <v>112</v>
      </c>
      <c r="H125" s="17" t="s">
        <v>98</v>
      </c>
      <c r="I125" s="13" t="s">
        <v>7</v>
      </c>
      <c r="J125" s="13" t="s">
        <v>6</v>
      </c>
      <c r="K125" s="13" t="s">
        <v>10</v>
      </c>
      <c r="L125" s="13" t="s">
        <v>16</v>
      </c>
      <c r="M125" s="13" t="s">
        <v>214</v>
      </c>
      <c r="N125" s="13" t="s">
        <v>88</v>
      </c>
      <c r="O125" s="19">
        <v>70000000</v>
      </c>
      <c r="P125" s="19">
        <f>Table53[[#This Row],[ALOCARE TOTALA]]*0.507726384</f>
        <v>35540846.880000003</v>
      </c>
      <c r="Q125" s="16" t="s">
        <v>213</v>
      </c>
      <c r="R125" s="13" t="s">
        <v>210</v>
      </c>
      <c r="S125" s="13" t="s">
        <v>209</v>
      </c>
      <c r="T125" s="16" t="s">
        <v>229</v>
      </c>
      <c r="U125" s="16" t="s">
        <v>231</v>
      </c>
      <c r="V125" s="16" t="s">
        <v>231</v>
      </c>
      <c r="W125" s="16" t="s">
        <v>231</v>
      </c>
      <c r="X125" s="16" t="s">
        <v>231</v>
      </c>
      <c r="Y125" s="16" t="s">
        <v>259</v>
      </c>
      <c r="Z125" s="16" t="s">
        <v>259</v>
      </c>
      <c r="AA125" s="16" t="s">
        <v>233</v>
      </c>
    </row>
    <row r="126" spans="1:27" s="1" customFormat="1" ht="66" customHeight="1" x14ac:dyDescent="0.25">
      <c r="A126" s="34">
        <v>125</v>
      </c>
      <c r="B126" s="34" t="s">
        <v>189</v>
      </c>
      <c r="C126" s="34" t="s">
        <v>188</v>
      </c>
      <c r="D126" s="34" t="s">
        <v>190</v>
      </c>
      <c r="E126" s="23">
        <v>7</v>
      </c>
      <c r="F126" s="13" t="s">
        <v>96</v>
      </c>
      <c r="G126" s="13" t="s">
        <v>99</v>
      </c>
      <c r="H126" s="17" t="s">
        <v>100</v>
      </c>
      <c r="I126" s="13" t="s">
        <v>7</v>
      </c>
      <c r="J126" s="13" t="s">
        <v>6</v>
      </c>
      <c r="K126" s="13" t="s">
        <v>10</v>
      </c>
      <c r="L126" s="18" t="s">
        <v>25</v>
      </c>
      <c r="M126" s="18" t="s">
        <v>214</v>
      </c>
      <c r="N126" s="18" t="s">
        <v>88</v>
      </c>
      <c r="O126" s="19">
        <v>33567034.530000001</v>
      </c>
      <c r="P126" s="19">
        <f>Table53[[#This Row],[ALOCARE TOTALA]]*85/100</f>
        <v>28531979.350500003</v>
      </c>
      <c r="Q126" s="20" t="s">
        <v>100</v>
      </c>
      <c r="R126" s="13" t="s">
        <v>210</v>
      </c>
      <c r="S126" s="13" t="s">
        <v>209</v>
      </c>
      <c r="T126" s="15">
        <v>45337</v>
      </c>
      <c r="U126" s="15">
        <v>45397</v>
      </c>
      <c r="V126" s="15">
        <v>45398</v>
      </c>
      <c r="W126" s="15">
        <v>45444</v>
      </c>
      <c r="X126" s="15">
        <v>45473</v>
      </c>
      <c r="Y126" s="15">
        <v>45535</v>
      </c>
      <c r="Z126" s="15">
        <v>45536</v>
      </c>
      <c r="AA126" s="15">
        <v>47117</v>
      </c>
    </row>
    <row r="127" spans="1:27" s="28" customFormat="1" ht="86.25" customHeight="1" x14ac:dyDescent="0.25">
      <c r="A127" s="13">
        <v>126</v>
      </c>
      <c r="B127" s="13" t="s">
        <v>189</v>
      </c>
      <c r="C127" s="13" t="s">
        <v>188</v>
      </c>
      <c r="D127" s="13" t="s">
        <v>190</v>
      </c>
      <c r="E127" s="23">
        <v>7</v>
      </c>
      <c r="F127" s="13" t="s">
        <v>96</v>
      </c>
      <c r="G127" s="13" t="s">
        <v>354</v>
      </c>
      <c r="H127" s="17" t="s">
        <v>355</v>
      </c>
      <c r="I127" s="13" t="s">
        <v>7</v>
      </c>
      <c r="J127" s="13" t="s">
        <v>6</v>
      </c>
      <c r="K127" s="13" t="s">
        <v>10</v>
      </c>
      <c r="L127" s="13" t="s">
        <v>16</v>
      </c>
      <c r="M127" s="13" t="s">
        <v>214</v>
      </c>
      <c r="N127" s="13" t="s">
        <v>88</v>
      </c>
      <c r="O127" s="19">
        <v>70000000</v>
      </c>
      <c r="P127" s="19">
        <f>Table53[[#This Row],[ALOCARE TOTALA]]*0.507726384</f>
        <v>35540846.880000003</v>
      </c>
      <c r="Q127" s="20" t="s">
        <v>215</v>
      </c>
      <c r="R127" s="13" t="s">
        <v>210</v>
      </c>
      <c r="S127" s="13" t="s">
        <v>209</v>
      </c>
      <c r="T127" s="15">
        <v>45366</v>
      </c>
      <c r="U127" s="15">
        <v>45427</v>
      </c>
      <c r="V127" s="15">
        <v>45428</v>
      </c>
      <c r="W127" s="15">
        <v>45535</v>
      </c>
      <c r="X127" s="15">
        <v>45536</v>
      </c>
      <c r="Y127" s="15">
        <v>45580</v>
      </c>
      <c r="Z127" s="15">
        <v>45581</v>
      </c>
      <c r="AA127" s="15">
        <v>47117</v>
      </c>
    </row>
    <row r="128" spans="1:27" s="28" customFormat="1" ht="148.5" customHeight="1" x14ac:dyDescent="0.25">
      <c r="A128" s="34">
        <v>127</v>
      </c>
      <c r="B128" s="34" t="s">
        <v>189</v>
      </c>
      <c r="C128" s="34" t="s">
        <v>188</v>
      </c>
      <c r="D128" s="34" t="s">
        <v>190</v>
      </c>
      <c r="E128" s="23">
        <v>7</v>
      </c>
      <c r="F128" s="13" t="s">
        <v>96</v>
      </c>
      <c r="G128" s="13" t="s">
        <v>356</v>
      </c>
      <c r="H128" s="17" t="s">
        <v>101</v>
      </c>
      <c r="I128" s="13" t="s">
        <v>7</v>
      </c>
      <c r="J128" s="13" t="s">
        <v>6</v>
      </c>
      <c r="K128" s="13" t="s">
        <v>10</v>
      </c>
      <c r="L128" s="13" t="s">
        <v>25</v>
      </c>
      <c r="M128" s="13" t="s">
        <v>214</v>
      </c>
      <c r="N128" s="13" t="s">
        <v>88</v>
      </c>
      <c r="O128" s="19">
        <v>40000000</v>
      </c>
      <c r="P128" s="19">
        <v>34000000</v>
      </c>
      <c r="Q128" s="20" t="s">
        <v>216</v>
      </c>
      <c r="R128" s="13" t="s">
        <v>210</v>
      </c>
      <c r="S128" s="13" t="s">
        <v>209</v>
      </c>
      <c r="T128" s="15">
        <v>45366</v>
      </c>
      <c r="U128" s="15">
        <v>45427</v>
      </c>
      <c r="V128" s="15">
        <v>45428</v>
      </c>
      <c r="W128" s="15">
        <v>45535</v>
      </c>
      <c r="X128" s="15">
        <v>45536</v>
      </c>
      <c r="Y128" s="15">
        <v>45580</v>
      </c>
      <c r="Z128" s="15">
        <v>45581</v>
      </c>
      <c r="AA128" s="15">
        <v>47117</v>
      </c>
    </row>
    <row r="129" spans="1:27" s="1" customFormat="1" ht="133.5" customHeight="1" x14ac:dyDescent="0.25">
      <c r="A129" s="13">
        <v>128</v>
      </c>
      <c r="B129" s="13" t="s">
        <v>189</v>
      </c>
      <c r="C129" s="13" t="s">
        <v>188</v>
      </c>
      <c r="D129" s="13" t="s">
        <v>190</v>
      </c>
      <c r="E129" s="23">
        <v>7</v>
      </c>
      <c r="F129" s="13" t="s">
        <v>96</v>
      </c>
      <c r="G129" s="13" t="s">
        <v>102</v>
      </c>
      <c r="H129" s="17" t="s">
        <v>72</v>
      </c>
      <c r="I129" s="13" t="s">
        <v>7</v>
      </c>
      <c r="J129" s="13" t="s">
        <v>6</v>
      </c>
      <c r="K129" s="13" t="s">
        <v>10</v>
      </c>
      <c r="L129" s="18" t="s">
        <v>25</v>
      </c>
      <c r="M129" s="18" t="s">
        <v>214</v>
      </c>
      <c r="N129" s="18" t="s">
        <v>88</v>
      </c>
      <c r="O129" s="19">
        <v>20000000</v>
      </c>
      <c r="P129" s="19">
        <v>17000000</v>
      </c>
      <c r="Q129" s="20" t="s">
        <v>217</v>
      </c>
      <c r="R129" s="13" t="s">
        <v>210</v>
      </c>
      <c r="S129" s="13" t="s">
        <v>209</v>
      </c>
      <c r="T129" s="15">
        <v>45366</v>
      </c>
      <c r="U129" s="15">
        <v>45427</v>
      </c>
      <c r="V129" s="15">
        <v>45428</v>
      </c>
      <c r="W129" s="15">
        <v>45535</v>
      </c>
      <c r="X129" s="15">
        <v>45536</v>
      </c>
      <c r="Y129" s="15">
        <v>45580</v>
      </c>
      <c r="Z129" s="15">
        <v>45581</v>
      </c>
      <c r="AA129" s="15">
        <v>47117</v>
      </c>
    </row>
    <row r="130" spans="1:27" s="1" customFormat="1" ht="225" x14ac:dyDescent="0.25">
      <c r="A130" s="34">
        <v>129</v>
      </c>
      <c r="B130" s="34" t="s">
        <v>189</v>
      </c>
      <c r="C130" s="34" t="s">
        <v>188</v>
      </c>
      <c r="D130" s="34" t="s">
        <v>190</v>
      </c>
      <c r="E130" s="23">
        <v>7</v>
      </c>
      <c r="F130" s="13" t="s">
        <v>357</v>
      </c>
      <c r="G130" s="13" t="s">
        <v>63</v>
      </c>
      <c r="H130" s="17" t="s">
        <v>117</v>
      </c>
      <c r="I130" s="13" t="s">
        <v>5</v>
      </c>
      <c r="J130" s="13" t="s">
        <v>6</v>
      </c>
      <c r="K130" s="13" t="s">
        <v>9</v>
      </c>
      <c r="L130" s="13" t="s">
        <v>16</v>
      </c>
      <c r="M130" s="18" t="s">
        <v>377</v>
      </c>
      <c r="N130" s="13" t="s">
        <v>88</v>
      </c>
      <c r="O130" s="19">
        <v>20000000</v>
      </c>
      <c r="P130" s="19">
        <f>Table53[[#This Row],[ALOCARE TOTALA]]*0.807886591</f>
        <v>16157731.82</v>
      </c>
      <c r="Q130" s="16" t="s">
        <v>218</v>
      </c>
      <c r="R130" s="13" t="s">
        <v>210</v>
      </c>
      <c r="S130" s="13" t="s">
        <v>209</v>
      </c>
      <c r="T130" s="16" t="s">
        <v>227</v>
      </c>
      <c r="U130" s="16" t="s">
        <v>228</v>
      </c>
      <c r="V130" s="16" t="s">
        <v>228</v>
      </c>
      <c r="W130" s="16" t="s">
        <v>228</v>
      </c>
      <c r="X130" s="16" t="s">
        <v>228</v>
      </c>
      <c r="Y130" s="16" t="s">
        <v>229</v>
      </c>
      <c r="Z130" s="16" t="s">
        <v>229</v>
      </c>
      <c r="AA130" s="16" t="s">
        <v>230</v>
      </c>
    </row>
    <row r="131" spans="1:27" s="1" customFormat="1" ht="96" customHeight="1" x14ac:dyDescent="0.25">
      <c r="A131" s="13">
        <v>130</v>
      </c>
      <c r="B131" s="13" t="s">
        <v>189</v>
      </c>
      <c r="C131" s="13" t="s">
        <v>188</v>
      </c>
      <c r="D131" s="13" t="s">
        <v>190</v>
      </c>
      <c r="E131" s="23">
        <v>7</v>
      </c>
      <c r="F131" s="13" t="s">
        <v>97</v>
      </c>
      <c r="G131" s="13" t="s">
        <v>111</v>
      </c>
      <c r="H131" s="17" t="s">
        <v>110</v>
      </c>
      <c r="I131" s="13" t="s">
        <v>7</v>
      </c>
      <c r="J131" s="13" t="s">
        <v>6</v>
      </c>
      <c r="K131" s="13" t="s">
        <v>10</v>
      </c>
      <c r="L131" s="13" t="s">
        <v>16</v>
      </c>
      <c r="M131" s="13" t="s">
        <v>211</v>
      </c>
      <c r="N131" s="13" t="s">
        <v>93</v>
      </c>
      <c r="O131" s="19">
        <v>4000000</v>
      </c>
      <c r="P131" s="19">
        <f>Table53[[#This Row],[ALOCARE TOTALA]]*0.507726384</f>
        <v>2030905.5360000001</v>
      </c>
      <c r="Q131" s="16" t="s">
        <v>219</v>
      </c>
      <c r="R131" s="13" t="s">
        <v>210</v>
      </c>
      <c r="S131" s="13" t="s">
        <v>209</v>
      </c>
      <c r="T131" s="16" t="s">
        <v>227</v>
      </c>
      <c r="U131" s="16" t="s">
        <v>228</v>
      </c>
      <c r="V131" s="16" t="s">
        <v>228</v>
      </c>
      <c r="W131" s="16" t="s">
        <v>228</v>
      </c>
      <c r="X131" s="16" t="s">
        <v>228</v>
      </c>
      <c r="Y131" s="16" t="s">
        <v>228</v>
      </c>
      <c r="Z131" s="16" t="s">
        <v>228</v>
      </c>
      <c r="AA131" s="16" t="s">
        <v>230</v>
      </c>
    </row>
    <row r="132" spans="1:27" s="1" customFormat="1" ht="135" x14ac:dyDescent="0.25">
      <c r="A132" s="34">
        <v>131</v>
      </c>
      <c r="B132" s="34" t="s">
        <v>189</v>
      </c>
      <c r="C132" s="34" t="s">
        <v>188</v>
      </c>
      <c r="D132" s="34" t="s">
        <v>190</v>
      </c>
      <c r="E132" s="23">
        <v>7</v>
      </c>
      <c r="F132" s="13" t="s">
        <v>113</v>
      </c>
      <c r="G132" s="13" t="s">
        <v>118</v>
      </c>
      <c r="H132" s="17" t="s">
        <v>117</v>
      </c>
      <c r="I132" s="13" t="s">
        <v>5</v>
      </c>
      <c r="J132" s="13" t="s">
        <v>6</v>
      </c>
      <c r="K132" s="13" t="s">
        <v>9</v>
      </c>
      <c r="L132" s="13" t="s">
        <v>16</v>
      </c>
      <c r="M132" s="13" t="s">
        <v>211</v>
      </c>
      <c r="N132" s="13" t="s">
        <v>93</v>
      </c>
      <c r="O132" s="19">
        <v>4000000</v>
      </c>
      <c r="P132" s="19">
        <f>Table53[[#This Row],[ALOCARE TOTALA]]*0.807886591</f>
        <v>3231546.3640000001</v>
      </c>
      <c r="Q132" s="16" t="s">
        <v>224</v>
      </c>
      <c r="R132" s="13" t="s">
        <v>210</v>
      </c>
      <c r="S132" s="13" t="s">
        <v>209</v>
      </c>
      <c r="T132" s="16" t="s">
        <v>228</v>
      </c>
      <c r="U132" s="16" t="s">
        <v>229</v>
      </c>
      <c r="V132" s="16" t="s">
        <v>229</v>
      </c>
      <c r="W132" s="16" t="s">
        <v>231</v>
      </c>
      <c r="X132" s="16" t="s">
        <v>231</v>
      </c>
      <c r="Y132" s="16" t="s">
        <v>231</v>
      </c>
      <c r="Z132" s="16" t="s">
        <v>231</v>
      </c>
      <c r="AA132" s="16" t="s">
        <v>232</v>
      </c>
    </row>
    <row r="133" spans="1:27" s="1" customFormat="1" ht="135" x14ac:dyDescent="0.25">
      <c r="A133" s="13">
        <v>132</v>
      </c>
      <c r="B133" s="13" t="s">
        <v>189</v>
      </c>
      <c r="C133" s="13" t="s">
        <v>188</v>
      </c>
      <c r="D133" s="13" t="s">
        <v>190</v>
      </c>
      <c r="E133" s="23">
        <v>7</v>
      </c>
      <c r="F133" s="13" t="s">
        <v>97</v>
      </c>
      <c r="G133" s="13" t="s">
        <v>109</v>
      </c>
      <c r="H133" s="17" t="s">
        <v>116</v>
      </c>
      <c r="I133" s="13" t="s">
        <v>7</v>
      </c>
      <c r="J133" s="13" t="s">
        <v>6</v>
      </c>
      <c r="K133" s="13" t="s">
        <v>10</v>
      </c>
      <c r="L133" s="13" t="s">
        <v>16</v>
      </c>
      <c r="M133" s="18" t="s">
        <v>377</v>
      </c>
      <c r="N133" s="13" t="s">
        <v>93</v>
      </c>
      <c r="O133" s="19">
        <v>9000000</v>
      </c>
      <c r="P133" s="19">
        <f>Table53[[#This Row],[ALOCARE TOTALA]]*0.507726384</f>
        <v>4569537.4560000002</v>
      </c>
      <c r="Q133" s="16" t="s">
        <v>220</v>
      </c>
      <c r="R133" s="13" t="s">
        <v>210</v>
      </c>
      <c r="S133" s="13" t="s">
        <v>209</v>
      </c>
      <c r="T133" s="16" t="s">
        <v>227</v>
      </c>
      <c r="U133" s="16" t="s">
        <v>228</v>
      </c>
      <c r="V133" s="16" t="s">
        <v>228</v>
      </c>
      <c r="W133" s="16" t="s">
        <v>228</v>
      </c>
      <c r="X133" s="16" t="s">
        <v>228</v>
      </c>
      <c r="Y133" s="16" t="s">
        <v>228</v>
      </c>
      <c r="Z133" s="16" t="s">
        <v>228</v>
      </c>
      <c r="AA133" s="16" t="s">
        <v>230</v>
      </c>
    </row>
    <row r="134" spans="1:27" s="1" customFormat="1" ht="150" x14ac:dyDescent="0.25">
      <c r="A134" s="34">
        <v>133</v>
      </c>
      <c r="B134" s="34" t="s">
        <v>189</v>
      </c>
      <c r="C134" s="34" t="s">
        <v>188</v>
      </c>
      <c r="D134" s="34" t="s">
        <v>190</v>
      </c>
      <c r="E134" s="23">
        <v>7</v>
      </c>
      <c r="F134" s="13" t="s">
        <v>113</v>
      </c>
      <c r="G134" s="13" t="s">
        <v>64</v>
      </c>
      <c r="H134" s="17" t="s">
        <v>117</v>
      </c>
      <c r="I134" s="13" t="s">
        <v>5</v>
      </c>
      <c r="J134" s="13" t="s">
        <v>6</v>
      </c>
      <c r="K134" s="13" t="s">
        <v>9</v>
      </c>
      <c r="L134" s="13" t="s">
        <v>16</v>
      </c>
      <c r="M134" s="13" t="s">
        <v>214</v>
      </c>
      <c r="N134" s="13" t="s">
        <v>93</v>
      </c>
      <c r="O134" s="19">
        <v>1000000</v>
      </c>
      <c r="P134" s="19">
        <f>Table53[[#This Row],[ALOCARE TOTALA]]*0.807886591</f>
        <v>807886.59100000001</v>
      </c>
      <c r="Q134" s="16" t="s">
        <v>225</v>
      </c>
      <c r="R134" s="13" t="s">
        <v>210</v>
      </c>
      <c r="S134" s="13" t="s">
        <v>209</v>
      </c>
      <c r="T134" s="16" t="s">
        <v>228</v>
      </c>
      <c r="U134" s="16" t="s">
        <v>229</v>
      </c>
      <c r="V134" s="16" t="s">
        <v>229</v>
      </c>
      <c r="W134" s="16" t="s">
        <v>231</v>
      </c>
      <c r="X134" s="16" t="s">
        <v>231</v>
      </c>
      <c r="Y134" s="16" t="s">
        <v>231</v>
      </c>
      <c r="Z134" s="16" t="s">
        <v>231</v>
      </c>
      <c r="AA134" s="16" t="s">
        <v>232</v>
      </c>
    </row>
    <row r="135" spans="1:27" s="1" customFormat="1" ht="135" x14ac:dyDescent="0.25">
      <c r="A135" s="13">
        <v>134</v>
      </c>
      <c r="B135" s="13" t="s">
        <v>189</v>
      </c>
      <c r="C135" s="13" t="s">
        <v>188</v>
      </c>
      <c r="D135" s="13" t="s">
        <v>190</v>
      </c>
      <c r="E135" s="23">
        <v>7</v>
      </c>
      <c r="F135" s="13" t="s">
        <v>97</v>
      </c>
      <c r="G135" s="13" t="s">
        <v>108</v>
      </c>
      <c r="H135" s="17" t="s">
        <v>116</v>
      </c>
      <c r="I135" s="13" t="s">
        <v>7</v>
      </c>
      <c r="J135" s="13" t="s">
        <v>6</v>
      </c>
      <c r="K135" s="13" t="s">
        <v>10</v>
      </c>
      <c r="L135" s="18" t="s">
        <v>25</v>
      </c>
      <c r="M135" s="18" t="s">
        <v>377</v>
      </c>
      <c r="N135" s="18" t="s">
        <v>93</v>
      </c>
      <c r="O135" s="19">
        <v>2000000</v>
      </c>
      <c r="P135" s="19">
        <v>1700000</v>
      </c>
      <c r="Q135" s="16" t="s">
        <v>220</v>
      </c>
      <c r="R135" s="13" t="s">
        <v>210</v>
      </c>
      <c r="S135" s="13" t="s">
        <v>209</v>
      </c>
      <c r="T135" s="16" t="s">
        <v>227</v>
      </c>
      <c r="U135" s="16" t="s">
        <v>228</v>
      </c>
      <c r="V135" s="16" t="s">
        <v>228</v>
      </c>
      <c r="W135" s="16" t="s">
        <v>228</v>
      </c>
      <c r="X135" s="16" t="s">
        <v>228</v>
      </c>
      <c r="Y135" s="16" t="s">
        <v>228</v>
      </c>
      <c r="Z135" s="16" t="s">
        <v>228</v>
      </c>
      <c r="AA135" s="16" t="s">
        <v>230</v>
      </c>
    </row>
    <row r="136" spans="1:27" s="1" customFormat="1" ht="120" x14ac:dyDescent="0.25">
      <c r="A136" s="34">
        <v>135</v>
      </c>
      <c r="B136" s="34" t="s">
        <v>189</v>
      </c>
      <c r="C136" s="34" t="s">
        <v>188</v>
      </c>
      <c r="D136" s="34" t="s">
        <v>190</v>
      </c>
      <c r="E136" s="23">
        <v>7</v>
      </c>
      <c r="F136" s="13" t="s">
        <v>97</v>
      </c>
      <c r="G136" s="13" t="s">
        <v>107</v>
      </c>
      <c r="H136" s="17" t="s">
        <v>72</v>
      </c>
      <c r="I136" s="13" t="s">
        <v>7</v>
      </c>
      <c r="J136" s="13" t="s">
        <v>6</v>
      </c>
      <c r="K136" s="13" t="s">
        <v>10</v>
      </c>
      <c r="L136" s="13" t="s">
        <v>16</v>
      </c>
      <c r="M136" s="18" t="s">
        <v>377</v>
      </c>
      <c r="N136" s="13" t="s">
        <v>93</v>
      </c>
      <c r="O136" s="19">
        <v>1200000</v>
      </c>
      <c r="P136" s="19">
        <f>Table53[[#This Row],[ALOCARE TOTALA]]*0.507726384</f>
        <v>609271.66080000007</v>
      </c>
      <c r="Q136" s="16" t="s">
        <v>221</v>
      </c>
      <c r="R136" s="13" t="s">
        <v>210</v>
      </c>
      <c r="S136" s="13" t="s">
        <v>209</v>
      </c>
      <c r="T136" s="16" t="s">
        <v>227</v>
      </c>
      <c r="U136" s="16" t="s">
        <v>227</v>
      </c>
      <c r="V136" s="16" t="s">
        <v>228</v>
      </c>
      <c r="W136" s="16" t="s">
        <v>228</v>
      </c>
      <c r="X136" s="16" t="s">
        <v>228</v>
      </c>
      <c r="Y136" s="16" t="s">
        <v>228</v>
      </c>
      <c r="Z136" s="16" t="s">
        <v>228</v>
      </c>
      <c r="AA136" s="16" t="s">
        <v>230</v>
      </c>
    </row>
    <row r="137" spans="1:27" s="1" customFormat="1" ht="75" x14ac:dyDescent="0.25">
      <c r="A137" s="13">
        <v>136</v>
      </c>
      <c r="B137" s="13" t="s">
        <v>189</v>
      </c>
      <c r="C137" s="13" t="s">
        <v>188</v>
      </c>
      <c r="D137" s="13" t="s">
        <v>190</v>
      </c>
      <c r="E137" s="23">
        <v>7</v>
      </c>
      <c r="F137" s="13" t="s">
        <v>97</v>
      </c>
      <c r="G137" s="13" t="s">
        <v>106</v>
      </c>
      <c r="H137" s="17" t="s">
        <v>72</v>
      </c>
      <c r="I137" s="13" t="s">
        <v>7</v>
      </c>
      <c r="J137" s="13" t="s">
        <v>6</v>
      </c>
      <c r="K137" s="13" t="s">
        <v>10</v>
      </c>
      <c r="L137" s="13" t="s">
        <v>16</v>
      </c>
      <c r="M137" s="18" t="s">
        <v>377</v>
      </c>
      <c r="N137" s="13" t="s">
        <v>93</v>
      </c>
      <c r="O137" s="19">
        <v>4080000</v>
      </c>
      <c r="P137" s="19">
        <v>2071523.65</v>
      </c>
      <c r="Q137" s="16" t="s">
        <v>222</v>
      </c>
      <c r="R137" s="13" t="s">
        <v>210</v>
      </c>
      <c r="S137" s="13" t="s">
        <v>209</v>
      </c>
      <c r="T137" s="16" t="s">
        <v>227</v>
      </c>
      <c r="U137" s="16" t="s">
        <v>227</v>
      </c>
      <c r="V137" s="16" t="s">
        <v>228</v>
      </c>
      <c r="W137" s="16" t="s">
        <v>228</v>
      </c>
      <c r="X137" s="16" t="s">
        <v>228</v>
      </c>
      <c r="Y137" s="16" t="s">
        <v>228</v>
      </c>
      <c r="Z137" s="16" t="s">
        <v>228</v>
      </c>
      <c r="AA137" s="16" t="s">
        <v>230</v>
      </c>
    </row>
    <row r="138" spans="1:27" s="1" customFormat="1" ht="409.5" x14ac:dyDescent="0.25">
      <c r="A138" s="34">
        <v>137</v>
      </c>
      <c r="B138" s="34" t="s">
        <v>189</v>
      </c>
      <c r="C138" s="34" t="s">
        <v>188</v>
      </c>
      <c r="D138" s="34" t="s">
        <v>190</v>
      </c>
      <c r="E138" s="23">
        <v>7</v>
      </c>
      <c r="F138" s="22" t="s">
        <v>113</v>
      </c>
      <c r="G138" s="13" t="s">
        <v>114</v>
      </c>
      <c r="H138" s="17" t="s">
        <v>117</v>
      </c>
      <c r="I138" s="13" t="s">
        <v>5</v>
      </c>
      <c r="J138" s="13" t="s">
        <v>6</v>
      </c>
      <c r="K138" s="13" t="s">
        <v>9</v>
      </c>
      <c r="L138" s="13" t="s">
        <v>16</v>
      </c>
      <c r="M138" s="13" t="s">
        <v>214</v>
      </c>
      <c r="N138" s="13" t="s">
        <v>93</v>
      </c>
      <c r="O138" s="19">
        <v>15000000</v>
      </c>
      <c r="P138" s="19">
        <f>Table53[[#This Row],[ALOCARE TOTALA]]*0.807886591</f>
        <v>12118298.865</v>
      </c>
      <c r="Q138" s="13" t="s">
        <v>226</v>
      </c>
      <c r="R138" s="13" t="s">
        <v>210</v>
      </c>
      <c r="S138" s="13" t="s">
        <v>209</v>
      </c>
      <c r="T138" s="16" t="s">
        <v>228</v>
      </c>
      <c r="U138" s="16" t="s">
        <v>229</v>
      </c>
      <c r="V138" s="16" t="s">
        <v>229</v>
      </c>
      <c r="W138" s="16" t="s">
        <v>231</v>
      </c>
      <c r="X138" s="16" t="s">
        <v>231</v>
      </c>
      <c r="Y138" s="16" t="s">
        <v>231</v>
      </c>
      <c r="Z138" s="16" t="s">
        <v>231</v>
      </c>
      <c r="AA138" s="16" t="s">
        <v>232</v>
      </c>
    </row>
    <row r="139" spans="1:27" s="1" customFormat="1" ht="163.5" customHeight="1" x14ac:dyDescent="0.25">
      <c r="A139" s="13">
        <v>138</v>
      </c>
      <c r="B139" s="13" t="s">
        <v>189</v>
      </c>
      <c r="C139" s="13" t="s">
        <v>188</v>
      </c>
      <c r="D139" s="13" t="s">
        <v>190</v>
      </c>
      <c r="E139" s="23">
        <v>7</v>
      </c>
      <c r="F139" s="13" t="s">
        <v>97</v>
      </c>
      <c r="G139" s="13" t="s">
        <v>104</v>
      </c>
      <c r="H139" s="17" t="s">
        <v>105</v>
      </c>
      <c r="I139" s="13" t="s">
        <v>7</v>
      </c>
      <c r="J139" s="13" t="s">
        <v>6</v>
      </c>
      <c r="K139" s="13" t="s">
        <v>10</v>
      </c>
      <c r="L139" s="13" t="s">
        <v>16</v>
      </c>
      <c r="M139" s="13" t="s">
        <v>211</v>
      </c>
      <c r="N139" s="13" t="s">
        <v>93</v>
      </c>
      <c r="O139" s="19">
        <v>370000000</v>
      </c>
      <c r="P139" s="19">
        <v>187849000</v>
      </c>
      <c r="Q139" s="13" t="s">
        <v>223</v>
      </c>
      <c r="R139" s="13" t="s">
        <v>210</v>
      </c>
      <c r="S139" s="13" t="s">
        <v>238</v>
      </c>
      <c r="T139" s="14">
        <v>45247</v>
      </c>
      <c r="U139" s="14">
        <v>45308</v>
      </c>
      <c r="V139" s="14">
        <v>45309</v>
      </c>
      <c r="W139" s="14">
        <v>45350</v>
      </c>
      <c r="X139" s="14">
        <v>45352</v>
      </c>
      <c r="Y139" s="14">
        <v>45381</v>
      </c>
      <c r="Z139" s="14">
        <v>45382</v>
      </c>
      <c r="AA139" s="14">
        <v>46751</v>
      </c>
    </row>
    <row r="140" spans="1:27" s="1" customFormat="1" x14ac:dyDescent="0.25">
      <c r="A140" s="33"/>
      <c r="B140" s="33"/>
      <c r="C140" s="33"/>
      <c r="D140" s="33"/>
      <c r="E140" s="8"/>
      <c r="F140" s="9"/>
      <c r="G140" s="9"/>
      <c r="H140" s="10"/>
      <c r="I140" s="9"/>
      <c r="J140" s="9"/>
      <c r="K140" s="9"/>
      <c r="L140" s="11"/>
      <c r="M140" s="11"/>
      <c r="N140" s="11"/>
      <c r="O140" s="12">
        <f>SUBTOTAL(109,Table53[ALOCARE TOTALA])</f>
        <v>4373830399.6084728</v>
      </c>
      <c r="P140" s="12">
        <f>SUBTOTAL(109,Table53[Contribuția Uniunii
TOTAL])</f>
        <v>2274208945.0314908</v>
      </c>
      <c r="Q140" s="41"/>
      <c r="R140" s="41"/>
      <c r="S140" s="41"/>
      <c r="T140" s="41"/>
      <c r="U140" s="41"/>
      <c r="V140" s="41"/>
      <c r="W140" s="41"/>
      <c r="X140" s="41"/>
      <c r="Y140" s="41"/>
      <c r="Z140" s="41"/>
      <c r="AA140" s="41"/>
    </row>
    <row r="143" spans="1:27" s="1" customFormat="1" x14ac:dyDescent="0.25">
      <c r="F143" s="3"/>
      <c r="G143" s="3"/>
      <c r="H143" s="5"/>
      <c r="L143" s="3"/>
      <c r="M143" s="3"/>
      <c r="N143" s="3"/>
      <c r="O143" s="2"/>
      <c r="P143" s="2"/>
    </row>
  </sheetData>
  <autoFilter ref="A1:D1" xr:uid="{1C7BBC34-FE41-4F2D-8E51-F74479EC094C}"/>
  <phoneticPr fontId="9" type="noConversion"/>
  <pageMargins left="0.2" right="0.2" top="0.25" bottom="0" header="0.3" footer="0.3"/>
  <pageSetup paperSize="8" scale="50" fitToHeight="0" orientation="landscape"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Calendar lansari PoS actualizat</vt:lpstr>
      <vt:lpstr>'Calendar lansari PoS actualizat'!_Hlk152846388</vt:lpstr>
      <vt:lpstr>'Calendar lansari PoS actualizat'!Print_Area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Acatrinei</dc:creator>
  <cp:lastModifiedBy>Valentin Georgel Rosca</cp:lastModifiedBy>
  <cp:lastPrinted>2023-12-28T07:12:13Z</cp:lastPrinted>
  <dcterms:created xsi:type="dcterms:W3CDTF">2020-09-10T10:47:36Z</dcterms:created>
  <dcterms:modified xsi:type="dcterms:W3CDTF">2024-01-03T15:07:34Z</dcterms:modified>
</cp:coreProperties>
</file>