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ioana.chiriac\AppData\Local\Microsoft\Windows\INetCache\Content.Outlook\XN0QGJR3\"/>
    </mc:Choice>
  </mc:AlternateContent>
  <xr:revisionPtr revIDLastSave="0" documentId="13_ncr:1_{F7E431F6-43FF-4E9C-B6DE-9D3345E618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PEO_29.02.2024 - final" sheetId="1" r:id="rId1"/>
  </sheets>
  <definedNames>
    <definedName name="_xlnm._FilterDatabase" localSheetId="0" hidden="1">'Lista PEO_29.02.2024 - final'!$B$10:$X$10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0" i="1" l="1"/>
  <c r="W20" i="1"/>
  <c r="Q20" i="1"/>
  <c r="R20" i="1"/>
  <c r="S20" i="1"/>
  <c r="T20" i="1"/>
  <c r="P20" i="1"/>
  <c r="C20" i="1"/>
  <c r="M16" i="1"/>
  <c r="M17" i="1"/>
  <c r="M18" i="1"/>
  <c r="M19" i="1"/>
  <c r="M56" i="1" l="1"/>
  <c r="X61" i="1" l="1"/>
  <c r="W61" i="1"/>
  <c r="T61" i="1"/>
  <c r="S61" i="1"/>
  <c r="R61" i="1"/>
  <c r="Q61" i="1"/>
  <c r="P61" i="1"/>
  <c r="M59" i="1"/>
  <c r="M60" i="1"/>
  <c r="C61" i="1"/>
  <c r="W62" i="1" l="1"/>
  <c r="W63" i="1" s="1"/>
  <c r="R62" i="1"/>
  <c r="R63" i="1" s="1"/>
  <c r="P62" i="1"/>
  <c r="P63" i="1" s="1"/>
  <c r="Q62" i="1"/>
  <c r="Q63" i="1" s="1"/>
  <c r="C36" i="1"/>
  <c r="C34" i="1"/>
  <c r="C32" i="1"/>
  <c r="C30" i="1"/>
  <c r="C28" i="1"/>
  <c r="C26" i="1"/>
  <c r="C24" i="1"/>
  <c r="C22" i="1"/>
  <c r="X62" i="1" l="1"/>
  <c r="X63" i="1" s="1"/>
  <c r="T62" i="1"/>
  <c r="T63" i="1" s="1"/>
  <c r="S62" i="1"/>
  <c r="S63" i="1" s="1"/>
  <c r="C62" i="1"/>
  <c r="M12" i="1"/>
  <c r="M13" i="1"/>
  <c r="M14" i="1"/>
  <c r="M15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7" i="1"/>
  <c r="M58" i="1"/>
  <c r="M11" i="1"/>
</calcChain>
</file>

<file path=xl/sharedStrings.xml><?xml version="1.0" encoding="utf-8"?>
<sst xmlns="http://schemas.openxmlformats.org/spreadsheetml/2006/main" count="313" uniqueCount="130">
  <si>
    <t>AM/OI/OIR POCU</t>
  </si>
  <si>
    <t>Nr. crt.</t>
  </si>
  <si>
    <t>Numar apel</t>
  </si>
  <si>
    <t>CodSMIS</t>
  </si>
  <si>
    <t>Titlu proiect</t>
  </si>
  <si>
    <t>Rata de cofinanțare UE (%)</t>
  </si>
  <si>
    <t>Regiune implementare proiect</t>
  </si>
  <si>
    <t>Valoarea ELIGIBILĂ a proiectului  (LEI)</t>
  </si>
  <si>
    <t>Cheltuieli neeligibile</t>
  </si>
  <si>
    <t xml:space="preserve">Total valoare proiect </t>
  </si>
  <si>
    <t>Stadiu proiect:  contract semnat, în implementare,  reziliat, finalizat</t>
  </si>
  <si>
    <t>Act aditional (nr/zz/ll/annn)</t>
  </si>
  <si>
    <t>Plăţi către beneficiari (lei)</t>
  </si>
  <si>
    <t xml:space="preserve">Finanțare acordată </t>
  </si>
  <si>
    <t>Contribuția proprie a beneficiarului Lider parteneriat/Parteneri</t>
  </si>
  <si>
    <t>Fonduri UE</t>
  </si>
  <si>
    <t>Contribuția națională</t>
  </si>
  <si>
    <t>Buget național</t>
  </si>
  <si>
    <t>TOTAL OIR SE</t>
  </si>
  <si>
    <t>TOTAL OIR SVO</t>
  </si>
  <si>
    <t>TOTAL OIR NV</t>
  </si>
  <si>
    <t>TOTAL OIR NE</t>
  </si>
  <si>
    <t>TOTAL OIR BI</t>
  </si>
  <si>
    <t>TOTAL OI ME</t>
  </si>
  <si>
    <t>TOTAL OIR CENTRU</t>
  </si>
  <si>
    <t>TOTAL OIR VEST</t>
  </si>
  <si>
    <t xml:space="preserve"> OI ME</t>
  </si>
  <si>
    <t xml:space="preserve"> OIR CENTRU</t>
  </si>
  <si>
    <t xml:space="preserve"> OIR NE</t>
  </si>
  <si>
    <t xml:space="preserve"> OIR NV</t>
  </si>
  <si>
    <t xml:space="preserve"> OIR SE</t>
  </si>
  <si>
    <t xml:space="preserve"> OIR SVO</t>
  </si>
  <si>
    <t xml:space="preserve"> OIR VEST</t>
  </si>
  <si>
    <t xml:space="preserve"> OIR SM</t>
  </si>
  <si>
    <t xml:space="preserve">Lider </t>
  </si>
  <si>
    <t>Parteneri</t>
  </si>
  <si>
    <t>Data de începere a proiectului
 (zz.ll.annn)</t>
  </si>
  <si>
    <t>Data de finalizare a proiectului
 (zz.ll.annn)</t>
  </si>
  <si>
    <t>AM PEO</t>
  </si>
  <si>
    <t>P1.Modernizarea instituțiilor pieței muncii</t>
  </si>
  <si>
    <t>P10.Asistență tehnică pentru facilitarea și eficientizarea managementului Programului</t>
  </si>
  <si>
    <t>Prioritate de investiţii</t>
  </si>
  <si>
    <t>IMM ROMANIA</t>
  </si>
  <si>
    <t>BNS - o confederatie sindicala pentru Mileniul III</t>
  </si>
  <si>
    <t xml:space="preserve">+CAP – Capacitarea CNS Cartel ALFA pentru imbunatatirea si modernizarea dialogului social la toate nivelurile </t>
  </si>
  <si>
    <t>UNI.ON - Consolidarea dialogului social prin dezvoltarea capacității organizaționale a sindicatelor de adaptare la noile provocări din piața muncii</t>
  </si>
  <si>
    <t>Consolidarea capacității Concordia pentru dialog social</t>
  </si>
  <si>
    <t>Sprijin acordat DGPECU pentru sustinerea cheltuielilor aferente personalului in afara organigramei - PEO</t>
  </si>
  <si>
    <t xml:space="preserve">Sprijin acordat Organismului Intermediar Regional pentru Programe Europene Capital Uman Regiunea Vest prin asigurarea resurselor necesare pentru plata utilitatilor si a serviciilor necesare functionarii si indeplinirii atributiilor delegate </t>
  </si>
  <si>
    <t>Închiriere spații necesare funcționării OIR PECU REGIUNEA NORD VEST decontate din PEO</t>
  </si>
  <si>
    <t>Închiriere spațiu necesar funcționării OIR PECU- REGIUNEA SUD-MUNTENIA, decontat prin PEO</t>
  </si>
  <si>
    <t>Sprijin in vederea inchirierii de spații necesare funcționării OIR PECU REGIUNEA SUD – EST suportat din PEO</t>
  </si>
  <si>
    <t>Sprijin pentru finanțarea cheltuielilor de personal efectuate de OIR BI, pentru personalul implicat in PEO</t>
  </si>
  <si>
    <t xml:space="preserve">Sprijin pentru AM PEO in gestionarea PEO prin asigurarea cheltuielilor cu chiria </t>
  </si>
  <si>
    <t>NE PEO - Închiriere spații necesare funcționării Organismului Intermediar Nord-Est</t>
  </si>
  <si>
    <t>Sprijin pentru Organismul Intermediar Regional pentru Programe Europene Capital Uman Regiunea Vest in vederea asigurării resursei umane necesare pentru indeplinirea atributiilor delegate in perioada 2023-2029</t>
  </si>
  <si>
    <t>Servicii pentru organizarea celei de-a doua reuniuni ordinare din anul 2023 a Comitetului de monitorizare pentru PEO si PoIDS 2021-2027 si reuniunea Comitetului de monitorizare pentru POCU 2014-2020 (aferente PEO)</t>
  </si>
  <si>
    <t>NE PEO - Finantarea cheltuielilor personalului propriu si sprijin pentru activitatile specifice prin angajarea de personal contractual in afara organigramei</t>
  </si>
  <si>
    <t>Închiriere spații necesare funcționării OIR PECU REGIUNEA CENTRU decontate din PEO</t>
  </si>
  <si>
    <t xml:space="preserve">Sprijin pentru finantarea cheltuielilor de personal efectuate de OIR PECU REGIUNEA NORD VEST,  pentru implementarea PEO </t>
  </si>
  <si>
    <t>Sprijin acordat DGPECU pentru sustinerea cheltuielilor aferente personalului din aparatul propriu-sursa PEO</t>
  </si>
  <si>
    <t>Sprijin pentru finanțarea cheltuielilor de personal OIRPECU Regiunea Sud-Est pentru implementarea PEO</t>
  </si>
  <si>
    <t>Închiriere spații necesare funcționării OIR PECU REGIUNEA SUD – VEST OLTENIA</t>
  </si>
  <si>
    <t xml:space="preserve">Susținerea activității OIR PECU SVO prin asigurarea cheltuielilor de personal </t>
  </si>
  <si>
    <t>Sprijin acordat Organismului Intermediar Regional pentru Programe Europene Capital Uman Regiunea Vest pentru asigurarea spatiului de birouri in perioada 2024-2029</t>
  </si>
  <si>
    <t>Închiriere spațiu necesar funcționării OIR PECU REGIUNEA BUCURESTI – ILFOV (PEO)</t>
  </si>
  <si>
    <t>CHELTUIELI SALARIALE PERSONAL PROPRIU SI CONTRACTUAL-PEO</t>
  </si>
  <si>
    <t>Imbunatatirea si consolidarea capacitatii OIR PECU Sud-Muntenia de a gestiona proiectele finantate prin Programul Educatie si Ocupare 2021-2027</t>
  </si>
  <si>
    <t>Sprijin pentru asigurarea cheltuielilor de funcționare -OIR PECU SVO</t>
  </si>
  <si>
    <t>CONSILIUL NATIONAL AL INTREPRINDERILOR PRIVATE MICI SI MIJLOCII DIN ROMANIA</t>
  </si>
  <si>
    <t>BLOCUL NATIONAL SINDICAL BNS</t>
  </si>
  <si>
    <t>CONFEDERATIA NATIONALA SINDICALA - "CARTEL ALFA"</t>
  </si>
  <si>
    <t>CONFEDERATIA NATIONALA A SINDICATELOR LIBERE DIN ROMANIA - FRATIA</t>
  </si>
  <si>
    <t>CONFEDERATIA PATRONALA "CONCORDIA"</t>
  </si>
  <si>
    <t>MINISTERUL INVESTITIILOR SI PROIECTELOR EUROPENE</t>
  </si>
  <si>
    <t>ORGANISMUL INTERMEDIAR REGIONAL PENTRU PROGRAME EUROPENE CAPITAL UMAN - REGIUNEA VEST</t>
  </si>
  <si>
    <t>ORGANISMUL INTERMEDIAR REGIONAL PENTRU PROGRAME EUROPENE CAPITAL UMAN - REGIUNEA NORD VEST</t>
  </si>
  <si>
    <t>ORGANISMUL INTERMEDIAR REGIONAL PENTRU PROGRAME EUROPENE CAPITAL UMAN - REGIUNEA SUD - MUNTENIA</t>
  </si>
  <si>
    <t>ORGANISMUL INTERMEDIAR REGIONAL PENTRU PROGRAME EUROPENE CAPITAL UMAN - REGIUNEA SUD - EST</t>
  </si>
  <si>
    <t>ORGANISMUL INTERMEDIAR REGIONAL PENTRU PROGRAME EUROPENE CAPITAL UMAN - REGIUNEA BUCURESTI - ILFOV</t>
  </si>
  <si>
    <t>ORGANISMUL INTERMEDIAR REGIONAL PENTRU PROGRAME EUROPENE CAPITAL UMAN - REGIUNEA NORD-EST</t>
  </si>
  <si>
    <t>ORGANISMUL INTERMEDIAR REGIONAL PENTRU PROGRAME EUROPENE CAPITAL UMAN - REGIUNEA CENTRU</t>
  </si>
  <si>
    <t>ORGANISMUL INTERMEDIAR REGIONAL PENTRU PROGRAME EUROPENE CAPITAL UMAN - REGIUNEA SUD - VEST OLTENIA</t>
  </si>
  <si>
    <t>CUI LIDER</t>
  </si>
  <si>
    <t>NA</t>
  </si>
  <si>
    <t>FEDERATIA "SOLIDARITATEA SANITARA" DIN ROMANIA-14812857</t>
  </si>
  <si>
    <t>FEDERATIA SANITAS DIN ROMANIA-5916417,FEDERATIA SINDICATELOR GAZ ROMANIA-15422909,FEDERAŢIA SINDICATELOR LIBERE ŞI INDEPENDENTE "PETROL-ENERGIE"-4211752</t>
  </si>
  <si>
    <t>in implementare</t>
  </si>
  <si>
    <t>OIR BI</t>
  </si>
  <si>
    <t>TOTAL AM PEO</t>
  </si>
  <si>
    <t xml:space="preserve">TOTAL PEO </t>
  </si>
  <si>
    <t xml:space="preserve">TOTAL PEO CONTRACTATE </t>
  </si>
  <si>
    <t>TOTAL OIR SM</t>
  </si>
  <si>
    <t>Raportare cut-off date 29 februarie 2024</t>
  </si>
  <si>
    <t>Bucureşti-Ilfov</t>
  </si>
  <si>
    <t>Vest</t>
  </si>
  <si>
    <t>Nord-Vest</t>
  </si>
  <si>
    <t>Sud-Muntenia</t>
  </si>
  <si>
    <t>Sud-Est</t>
  </si>
  <si>
    <t>Nord-Est</t>
  </si>
  <si>
    <t>Centru</t>
  </si>
  <si>
    <t>Sud-Vest Oltenia</t>
  </si>
  <si>
    <t>DJ</t>
  </si>
  <si>
    <t>Abreviere judet implementare proiect</t>
  </si>
  <si>
    <t>B</t>
  </si>
  <si>
    <t>TM</t>
  </si>
  <si>
    <t>CJ</t>
  </si>
  <si>
    <t>CL</t>
  </si>
  <si>
    <t>BR</t>
  </si>
  <si>
    <t>BC,IS,NT,SV,VS</t>
  </si>
  <si>
    <t>CT</t>
  </si>
  <si>
    <t>AB</t>
  </si>
  <si>
    <t>AB,AG,AR,B,BC,BH,BN,BR,BT,BV,BZ,CJ,CL,CS,CT,CV,DB,DJ,GJ,GL,GR,HD,HR,IF,IL,IS,MH,MM,MS,NT,OT,PH,SB,SJ,SM,SV,TL,TM,TR,VL,VN,VS</t>
  </si>
  <si>
    <t xml:space="preserve"> </t>
  </si>
  <si>
    <t>Sprijin acordat OIR PECU BI prin asigurarea resurselor necesare pentru plata utilitatilor si a bunurilor și serviciilor necesare functionarii si indeplinirii atributiilor delegate (PEO)</t>
  </si>
  <si>
    <t>Sprijin acordat Organismului Intermediar Regional pentru Programe Europene Capital Uman Regiunea NORD VEST prin asigurarea resurselor necesare pentru plata utilitatilor si a serviciilor necesare functionarii si indeplinirii atributiilor delegate</t>
  </si>
  <si>
    <t>Bucureşti-Ilfov,Centru,Nord-Est,Nord-Vest,Sud-Est,Sud-Muntenia,Sud-Vest Oltenia,Vest</t>
  </si>
  <si>
    <t xml:space="preserve">Dezvoltarea capacității SAONRC prin digitalizare, pregătire profesională și consiliere/mentorat  </t>
  </si>
  <si>
    <t>SINDICATUL ANGAJATILOR DIN OFICIUL NATIONAL AL REGISTRULUI COMERTULUI</t>
  </si>
  <si>
    <t>Modernizarea si consolidarea parteneriatului social SNST-ANS printr-un pachet integrat de interventii specifice</t>
  </si>
  <si>
    <t>SINDICATUL NATIONAL SPORT SI TINERET</t>
  </si>
  <si>
    <t>AGENTIA NATIONALA PENTRU SPORT-26604620</t>
  </si>
  <si>
    <t>Parteneriat și dialog social consolidat pentru o piață a muncii în beneficiul angajaților din Sănătate și Asistență socială</t>
  </si>
  <si>
    <t>FEDERATIA SANITAS DIN ROMANIA</t>
  </si>
  <si>
    <t>MINISTERUL MUNCII SI SOLIDARITATII SOCIALE-4266669</t>
  </si>
  <si>
    <t>Consolidarea dialogului social și a parteneriatelor pentru ocupare și formare</t>
  </si>
  <si>
    <t>FEDERATIA PUBLISIND</t>
  </si>
  <si>
    <t>Fonduri UE 
[FSE+]</t>
  </si>
  <si>
    <t>LISTA PROIECTELOR CONTRACTATE - Program Educație și Ocupare [FSE+]</t>
  </si>
  <si>
    <t>AB,B,BC,BH,BN,BT,BV,BZ,CJ,CL,CS,CT,DB,DJ,GJ,GL,GR,HD,HR,IF,IL,IS,MH,NT,PH,SB,SJ,SM,SV,TL,TM,TR,VL,VN,VS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</si>
</sst>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7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FEA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rgb="FF0000FF"/>
      </bottom>
      <diagonal/>
    </border>
    <border>
      <left/>
      <right/>
      <top style="double">
        <color rgb="FF0000FF"/>
      </top>
      <bottom style="double">
        <color rgb="FF0000F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F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rgb="FF0000FF"/>
      </bottom>
      <diagonal/>
    </border>
    <border>
      <left style="thin">
        <color indexed="64"/>
      </left>
      <right style="double">
        <color indexed="64"/>
      </right>
      <top/>
      <bottom style="double">
        <color rgb="FF0000FF"/>
      </bottom>
      <diagonal/>
    </border>
    <border>
      <left style="double">
        <color indexed="64"/>
      </left>
      <right/>
      <top style="double">
        <color rgb="FF0000FF"/>
      </top>
      <bottom style="double">
        <color rgb="FF0000FF"/>
      </bottom>
      <diagonal/>
    </border>
    <border>
      <left/>
      <right style="double">
        <color indexed="64"/>
      </right>
      <top style="double">
        <color rgb="FF0000FF"/>
      </top>
      <bottom style="double">
        <color rgb="FF0000FF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10" fontId="1" fillId="0" borderId="0" xfId="0" applyNumberFormat="1" applyFont="1"/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/>
    </xf>
    <xf numFmtId="10" fontId="4" fillId="2" borderId="9" xfId="0" applyNumberFormat="1" applyFont="1" applyFill="1" applyBorder="1" applyAlignment="1">
      <alignment vertical="center"/>
    </xf>
    <xf numFmtId="0" fontId="4" fillId="2" borderId="9" xfId="0" applyFont="1" applyFill="1" applyBorder="1" applyAlignment="1">
      <alignment horizontal="right" vertical="center"/>
    </xf>
    <xf numFmtId="0" fontId="4" fillId="2" borderId="1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0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14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 vertical="center"/>
    </xf>
    <xf numFmtId="14" fontId="4" fillId="2" borderId="9" xfId="0" applyNumberFormat="1" applyFont="1" applyFill="1" applyBorder="1" applyAlignment="1">
      <alignment horizontal="center" vertical="center"/>
    </xf>
    <xf numFmtId="4" fontId="2" fillId="2" borderId="5" xfId="0" applyNumberFormat="1" applyFont="1" applyFill="1" applyBorder="1" applyAlignment="1">
      <alignment horizontal="right" vertical="center" wrapText="1"/>
    </xf>
    <xf numFmtId="1" fontId="3" fillId="2" borderId="3" xfId="0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left"/>
    </xf>
    <xf numFmtId="1" fontId="3" fillId="2" borderId="3" xfId="0" applyNumberFormat="1" applyFont="1" applyFill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4" fontId="1" fillId="0" borderId="0" xfId="0" applyNumberFormat="1" applyFont="1"/>
    <xf numFmtId="4" fontId="1" fillId="0" borderId="0" xfId="0" applyNumberFormat="1" applyFont="1" applyAlignment="1">
      <alignment vertical="center"/>
    </xf>
    <xf numFmtId="4" fontId="4" fillId="2" borderId="9" xfId="0" applyNumberFormat="1" applyFont="1" applyFill="1" applyBorder="1" applyAlignment="1">
      <alignment vertical="center"/>
    </xf>
    <xf numFmtId="1" fontId="3" fillId="2" borderId="21" xfId="0" applyNumberFormat="1" applyFont="1" applyFill="1" applyBorder="1" applyAlignment="1">
      <alignment horizontal="center" vertical="top" wrapText="1"/>
    </xf>
    <xf numFmtId="1" fontId="3" fillId="2" borderId="22" xfId="0" applyNumberFormat="1" applyFont="1" applyFill="1" applyBorder="1" applyAlignment="1">
      <alignment horizontal="center" vertical="top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4" fontId="4" fillId="2" borderId="10" xfId="0" applyNumberFormat="1" applyFont="1" applyFill="1" applyBorder="1" applyAlignment="1">
      <alignment vertical="center"/>
    </xf>
    <xf numFmtId="0" fontId="1" fillId="0" borderId="23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4" fontId="4" fillId="0" borderId="0" xfId="0" applyNumberFormat="1" applyFont="1" applyAlignment="1">
      <alignment horizontal="center"/>
    </xf>
    <xf numFmtId="10" fontId="4" fillId="0" borderId="0" xfId="0" applyNumberFormat="1" applyFont="1"/>
    <xf numFmtId="0" fontId="4" fillId="0" borderId="0" xfId="0" applyFont="1" applyAlignment="1">
      <alignment horizontal="left"/>
    </xf>
    <xf numFmtId="4" fontId="4" fillId="0" borderId="0" xfId="0" applyNumberFormat="1" applyFont="1"/>
    <xf numFmtId="2" fontId="1" fillId="0" borderId="24" xfId="0" applyNumberFormat="1" applyFont="1" applyBorder="1" applyAlignment="1">
      <alignment vertical="center"/>
    </xf>
    <xf numFmtId="0" fontId="4" fillId="2" borderId="8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1" fontId="2" fillId="2" borderId="12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4" fontId="2" fillId="2" borderId="12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10" fontId="2" fillId="2" borderId="12" xfId="0" applyNumberFormat="1" applyFont="1" applyFill="1" applyBorder="1" applyAlignment="1">
      <alignment horizontal="left" vertical="center" wrapText="1"/>
    </xf>
    <xf numFmtId="10" fontId="2" fillId="2" borderId="1" xfId="0" applyNumberFormat="1" applyFont="1" applyFill="1" applyBorder="1" applyAlignment="1">
      <alignment horizontal="left" vertical="center" wrapText="1"/>
    </xf>
    <xf numFmtId="10" fontId="2" fillId="2" borderId="2" xfId="0" applyNumberFormat="1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2" fillId="2" borderId="14" xfId="0" applyNumberFormat="1" applyFont="1" applyFill="1" applyBorder="1" applyAlignment="1">
      <alignment horizontal="center" vertical="center" wrapText="1"/>
    </xf>
    <xf numFmtId="4" fontId="2" fillId="2" borderId="15" xfId="0" applyNumberFormat="1" applyFont="1" applyFill="1" applyBorder="1" applyAlignment="1">
      <alignment horizontal="center" vertical="center" wrapText="1"/>
    </xf>
    <xf numFmtId="4" fontId="2" fillId="2" borderId="12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left" vertical="center" wrapText="1"/>
    </xf>
    <xf numFmtId="3" fontId="2" fillId="2" borderId="2" xfId="0" applyNumberFormat="1" applyFont="1" applyFill="1" applyBorder="1" applyAlignment="1">
      <alignment horizontal="left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4" fontId="2" fillId="2" borderId="16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left" vertical="center" wrapText="1"/>
    </xf>
    <xf numFmtId="4" fontId="2" fillId="2" borderId="2" xfId="0" applyNumberFormat="1" applyFont="1" applyFill="1" applyBorder="1" applyAlignment="1">
      <alignment horizontal="left" vertical="center" wrapText="1"/>
    </xf>
    <xf numFmtId="4" fontId="2" fillId="2" borderId="7" xfId="0" applyNumberFormat="1" applyFont="1" applyFill="1" applyBorder="1" applyAlignment="1">
      <alignment horizontal="right" vertical="center" wrapText="1"/>
    </xf>
    <xf numFmtId="4" fontId="2" fillId="2" borderId="2" xfId="0" applyNumberFormat="1" applyFont="1" applyFill="1" applyBorder="1" applyAlignment="1">
      <alignment horizontal="right" vertical="center" wrapText="1"/>
    </xf>
    <xf numFmtId="4" fontId="2" fillId="2" borderId="18" xfId="0" applyNumberFormat="1" applyFont="1" applyFill="1" applyBorder="1" applyAlignment="1">
      <alignment horizontal="right" vertical="center" wrapText="1"/>
    </xf>
    <xf numFmtId="4" fontId="2" fillId="2" borderId="20" xfId="0" applyNumberFormat="1" applyFont="1" applyFill="1" applyBorder="1" applyAlignment="1">
      <alignment horizontal="right" vertical="center" wrapText="1"/>
    </xf>
    <xf numFmtId="4" fontId="2" fillId="2" borderId="12" xfId="0" applyNumberFormat="1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X64"/>
  <sheetViews>
    <sheetView tabSelected="1" topLeftCell="B1" zoomScale="80" zoomScaleNormal="80" workbookViewId="0">
      <pane ySplit="10" topLeftCell="A11" activePane="bottomLeft" state="frozen"/>
      <selection pane="bottomLeft" activeCell="Q62" sqref="Q62"/>
    </sheetView>
  </sheetViews>
  <sheetFormatPr defaultRowHeight="12.75" x14ac:dyDescent="0.2"/>
  <cols>
    <col min="1" max="1" width="9.140625" style="1"/>
    <col min="2" max="2" width="15.42578125" style="1" customWidth="1"/>
    <col min="3" max="3" width="9.140625" style="3"/>
    <col min="4" max="4" width="14" style="1" customWidth="1"/>
    <col min="5" max="7" width="9.140625" style="1"/>
    <col min="8" max="8" width="9.85546875" style="1" bestFit="1" customWidth="1"/>
    <col min="9" max="9" width="14.42578125" style="1" customWidth="1"/>
    <col min="10" max="10" width="9.140625" style="3"/>
    <col min="11" max="11" width="13.7109375" style="15" customWidth="1"/>
    <col min="12" max="12" width="14.7109375" style="15" customWidth="1"/>
    <col min="13" max="13" width="11.42578125" style="4" customWidth="1"/>
    <col min="14" max="14" width="12" style="20" customWidth="1"/>
    <col min="15" max="15" width="12.7109375" style="1" customWidth="1"/>
    <col min="16" max="16" width="17.5703125" style="24" customWidth="1"/>
    <col min="17" max="17" width="16.5703125" style="24" customWidth="1"/>
    <col min="18" max="18" width="20.42578125" style="24" customWidth="1"/>
    <col min="19" max="19" width="16.42578125" style="24" customWidth="1"/>
    <col min="20" max="20" width="17.42578125" style="24" customWidth="1"/>
    <col min="21" max="21" width="17.85546875" style="1" customWidth="1"/>
    <col min="22" max="22" width="15.42578125" style="1" customWidth="1"/>
    <col min="23" max="23" width="18.28515625" style="1" customWidth="1"/>
    <col min="24" max="24" width="18.85546875" style="1" customWidth="1"/>
    <col min="25" max="16384" width="9.140625" style="1"/>
  </cols>
  <sheetData>
    <row r="1" spans="2:24" s="33" customFormat="1" ht="23.25" x14ac:dyDescent="0.35">
      <c r="C1" s="34"/>
      <c r="G1" s="35" t="s">
        <v>128</v>
      </c>
      <c r="J1" s="34"/>
      <c r="K1" s="36"/>
      <c r="L1" s="36"/>
      <c r="M1" s="37"/>
      <c r="N1" s="38"/>
      <c r="P1" s="39"/>
      <c r="Q1" s="39"/>
      <c r="R1" s="39"/>
      <c r="S1" s="39"/>
      <c r="T1" s="39"/>
    </row>
    <row r="2" spans="2:24" s="33" customFormat="1" ht="23.25" x14ac:dyDescent="0.35">
      <c r="C2" s="34"/>
      <c r="G2" s="35" t="s">
        <v>93</v>
      </c>
      <c r="J2" s="34"/>
      <c r="K2" s="36"/>
      <c r="L2" s="36"/>
      <c r="M2" s="37"/>
      <c r="N2" s="38"/>
      <c r="P2" s="39"/>
      <c r="Q2" s="39"/>
      <c r="R2" s="39"/>
      <c r="S2" s="39"/>
      <c r="T2" s="39"/>
    </row>
    <row r="6" spans="2:24" ht="16.5" customHeight="1" thickBot="1" x14ac:dyDescent="0.25"/>
    <row r="7" spans="2:24" ht="36" customHeight="1" thickTop="1" x14ac:dyDescent="0.2">
      <c r="B7" s="42" t="s">
        <v>0</v>
      </c>
      <c r="C7" s="45" t="s">
        <v>1</v>
      </c>
      <c r="D7" s="48" t="s">
        <v>41</v>
      </c>
      <c r="E7" s="51" t="s">
        <v>2</v>
      </c>
      <c r="F7" s="48" t="s">
        <v>3</v>
      </c>
      <c r="G7" s="48" t="s">
        <v>4</v>
      </c>
      <c r="H7" s="48" t="s">
        <v>83</v>
      </c>
      <c r="I7" s="48" t="s">
        <v>34</v>
      </c>
      <c r="J7" s="45" t="s">
        <v>35</v>
      </c>
      <c r="K7" s="54" t="s">
        <v>36</v>
      </c>
      <c r="L7" s="54" t="s">
        <v>37</v>
      </c>
      <c r="M7" s="57" t="s">
        <v>5</v>
      </c>
      <c r="N7" s="48" t="s">
        <v>103</v>
      </c>
      <c r="O7" s="60" t="s">
        <v>6</v>
      </c>
      <c r="P7" s="63" t="s">
        <v>7</v>
      </c>
      <c r="Q7" s="64"/>
      <c r="R7" s="65"/>
      <c r="S7" s="66" t="s">
        <v>8</v>
      </c>
      <c r="T7" s="84" t="s">
        <v>9</v>
      </c>
      <c r="U7" s="69" t="s">
        <v>10</v>
      </c>
      <c r="V7" s="72" t="s">
        <v>11</v>
      </c>
      <c r="W7" s="63" t="s">
        <v>12</v>
      </c>
      <c r="X7" s="75"/>
    </row>
    <row r="8" spans="2:24" ht="21" customHeight="1" x14ac:dyDescent="0.2">
      <c r="B8" s="43"/>
      <c r="C8" s="46"/>
      <c r="D8" s="49"/>
      <c r="E8" s="52"/>
      <c r="F8" s="49"/>
      <c r="G8" s="49"/>
      <c r="H8" s="49"/>
      <c r="I8" s="49"/>
      <c r="J8" s="46"/>
      <c r="K8" s="55"/>
      <c r="L8" s="55"/>
      <c r="M8" s="58"/>
      <c r="N8" s="49"/>
      <c r="O8" s="61"/>
      <c r="P8" s="76" t="s">
        <v>13</v>
      </c>
      <c r="Q8" s="77"/>
      <c r="R8" s="78" t="s">
        <v>14</v>
      </c>
      <c r="S8" s="67"/>
      <c r="T8" s="85"/>
      <c r="U8" s="70"/>
      <c r="V8" s="73"/>
      <c r="W8" s="80" t="s">
        <v>15</v>
      </c>
      <c r="X8" s="82" t="s">
        <v>16</v>
      </c>
    </row>
    <row r="9" spans="2:24" ht="38.25" customHeight="1" thickBot="1" x14ac:dyDescent="0.25">
      <c r="B9" s="44"/>
      <c r="C9" s="47"/>
      <c r="D9" s="50"/>
      <c r="E9" s="53"/>
      <c r="F9" s="50"/>
      <c r="G9" s="50"/>
      <c r="H9" s="50"/>
      <c r="I9" s="50"/>
      <c r="J9" s="47"/>
      <c r="K9" s="56"/>
      <c r="L9" s="56"/>
      <c r="M9" s="59"/>
      <c r="N9" s="50"/>
      <c r="O9" s="62"/>
      <c r="P9" s="18" t="s">
        <v>127</v>
      </c>
      <c r="Q9" s="18" t="s">
        <v>17</v>
      </c>
      <c r="R9" s="79"/>
      <c r="S9" s="68"/>
      <c r="T9" s="79"/>
      <c r="U9" s="71"/>
      <c r="V9" s="74"/>
      <c r="W9" s="81"/>
      <c r="X9" s="83"/>
    </row>
    <row r="10" spans="2:24" ht="18.75" customHeight="1" thickTop="1" thickBot="1" x14ac:dyDescent="0.25">
      <c r="B10" s="27">
        <v>0</v>
      </c>
      <c r="C10" s="19">
        <v>1</v>
      </c>
      <c r="D10" s="19">
        <v>2</v>
      </c>
      <c r="E10" s="19">
        <v>3</v>
      </c>
      <c r="F10" s="19">
        <v>4</v>
      </c>
      <c r="G10" s="19">
        <v>5</v>
      </c>
      <c r="H10" s="19">
        <v>6</v>
      </c>
      <c r="I10" s="19">
        <v>7</v>
      </c>
      <c r="J10" s="19">
        <v>8</v>
      </c>
      <c r="K10" s="19">
        <v>9</v>
      </c>
      <c r="L10" s="19">
        <v>10</v>
      </c>
      <c r="M10" s="19">
        <v>11</v>
      </c>
      <c r="N10" s="21">
        <v>12</v>
      </c>
      <c r="O10" s="19">
        <v>13</v>
      </c>
      <c r="P10" s="19"/>
      <c r="Q10" s="19">
        <v>15</v>
      </c>
      <c r="R10" s="19">
        <v>16</v>
      </c>
      <c r="S10" s="19">
        <v>17</v>
      </c>
      <c r="T10" s="19">
        <v>18</v>
      </c>
      <c r="U10" s="19">
        <v>19</v>
      </c>
      <c r="V10" s="19">
        <v>20</v>
      </c>
      <c r="W10" s="19">
        <v>21</v>
      </c>
      <c r="X10" s="28">
        <v>22</v>
      </c>
    </row>
    <row r="11" spans="2:24" s="2" customFormat="1" ht="18.75" customHeight="1" thickTop="1" x14ac:dyDescent="0.25">
      <c r="B11" s="29" t="s">
        <v>88</v>
      </c>
      <c r="C11" s="12">
        <v>1</v>
      </c>
      <c r="D11" s="2" t="s">
        <v>39</v>
      </c>
      <c r="E11" s="12">
        <v>57</v>
      </c>
      <c r="F11" s="2">
        <v>309451</v>
      </c>
      <c r="G11" s="2" t="s">
        <v>42</v>
      </c>
      <c r="H11" s="2">
        <v>5541651</v>
      </c>
      <c r="I11" s="2" t="s">
        <v>69</v>
      </c>
      <c r="J11" s="12" t="s">
        <v>84</v>
      </c>
      <c r="K11" s="16">
        <v>45323</v>
      </c>
      <c r="L11" s="16">
        <v>47149</v>
      </c>
      <c r="M11" s="13">
        <f>P11/(P11+Q11+R11)</f>
        <v>0.7640449438202247</v>
      </c>
      <c r="N11" s="22" t="s">
        <v>112</v>
      </c>
      <c r="O11" s="2" t="s">
        <v>116</v>
      </c>
      <c r="P11" s="25">
        <v>28434614.173483144</v>
      </c>
      <c r="Q11" s="25">
        <v>8781277.9065168537</v>
      </c>
      <c r="R11" s="25">
        <v>0</v>
      </c>
      <c r="S11" s="25">
        <v>0</v>
      </c>
      <c r="T11" s="25">
        <v>37215892.079999998</v>
      </c>
      <c r="U11" s="14" t="s">
        <v>87</v>
      </c>
      <c r="W11" s="25">
        <v>0</v>
      </c>
      <c r="X11" s="40">
        <v>0</v>
      </c>
    </row>
    <row r="12" spans="2:24" s="2" customFormat="1" ht="18.75" customHeight="1" x14ac:dyDescent="0.25">
      <c r="B12" s="29" t="s">
        <v>88</v>
      </c>
      <c r="C12" s="12">
        <v>2</v>
      </c>
      <c r="D12" s="2" t="s">
        <v>39</v>
      </c>
      <c r="E12" s="12">
        <v>57</v>
      </c>
      <c r="F12" s="2">
        <v>302344</v>
      </c>
      <c r="G12" s="2" t="s">
        <v>43</v>
      </c>
      <c r="H12" s="2">
        <v>7137227</v>
      </c>
      <c r="I12" s="2" t="s">
        <v>70</v>
      </c>
      <c r="J12" s="12" t="s">
        <v>84</v>
      </c>
      <c r="K12" s="16">
        <v>45323</v>
      </c>
      <c r="L12" s="16">
        <v>46783</v>
      </c>
      <c r="M12" s="13">
        <f>P12/(P12+Q12+R12)</f>
        <v>0.7640449438202247</v>
      </c>
      <c r="N12" s="22" t="s">
        <v>112</v>
      </c>
      <c r="O12" s="2" t="s">
        <v>116</v>
      </c>
      <c r="P12" s="25">
        <v>28383944.141573034</v>
      </c>
      <c r="Q12" s="25">
        <v>8765629.8084269669</v>
      </c>
      <c r="R12" s="25">
        <v>0</v>
      </c>
      <c r="S12" s="25">
        <v>0</v>
      </c>
      <c r="T12" s="25">
        <v>37149573.950000003</v>
      </c>
      <c r="U12" s="14" t="s">
        <v>87</v>
      </c>
      <c r="W12" s="25">
        <v>0</v>
      </c>
      <c r="X12" s="40">
        <v>0</v>
      </c>
    </row>
    <row r="13" spans="2:24" s="2" customFormat="1" ht="18.75" customHeight="1" x14ac:dyDescent="0.25">
      <c r="B13" s="29" t="s">
        <v>88</v>
      </c>
      <c r="C13" s="12">
        <v>3</v>
      </c>
      <c r="D13" s="2" t="s">
        <v>39</v>
      </c>
      <c r="E13" s="12">
        <v>57</v>
      </c>
      <c r="F13" s="2">
        <v>311262</v>
      </c>
      <c r="G13" s="2" t="s">
        <v>44</v>
      </c>
      <c r="H13" s="2">
        <v>6273956</v>
      </c>
      <c r="I13" s="2" t="s">
        <v>71</v>
      </c>
      <c r="J13" s="12" t="s">
        <v>85</v>
      </c>
      <c r="K13" s="16">
        <v>45323</v>
      </c>
      <c r="L13" s="16">
        <v>47149</v>
      </c>
      <c r="M13" s="13">
        <f>P13/(P13+Q13+R13)</f>
        <v>0.7640449438202247</v>
      </c>
      <c r="N13" s="22" t="s">
        <v>112</v>
      </c>
      <c r="O13" s="2" t="s">
        <v>116</v>
      </c>
      <c r="P13" s="25">
        <v>28442886.426966291</v>
      </c>
      <c r="Q13" s="25">
        <v>8783832.5730337091</v>
      </c>
      <c r="R13" s="25">
        <v>0</v>
      </c>
      <c r="S13" s="25">
        <v>0</v>
      </c>
      <c r="T13" s="25">
        <v>37226719</v>
      </c>
      <c r="U13" s="14" t="s">
        <v>87</v>
      </c>
      <c r="W13" s="25">
        <v>0</v>
      </c>
      <c r="X13" s="40">
        <v>0</v>
      </c>
    </row>
    <row r="14" spans="2:24" s="2" customFormat="1" ht="18.75" customHeight="1" x14ac:dyDescent="0.25">
      <c r="B14" s="29" t="s">
        <v>88</v>
      </c>
      <c r="C14" s="12">
        <v>4</v>
      </c>
      <c r="D14" s="2" t="s">
        <v>39</v>
      </c>
      <c r="E14" s="12">
        <v>57</v>
      </c>
      <c r="F14" s="2">
        <v>312055</v>
      </c>
      <c r="G14" s="2" t="s">
        <v>45</v>
      </c>
      <c r="H14" s="2">
        <v>4420392</v>
      </c>
      <c r="I14" s="2" t="s">
        <v>72</v>
      </c>
      <c r="J14" s="12" t="s">
        <v>86</v>
      </c>
      <c r="K14" s="16">
        <v>45323</v>
      </c>
      <c r="L14" s="16">
        <v>47149</v>
      </c>
      <c r="M14" s="13">
        <f>P14/(P14+Q14+R14)</f>
        <v>0.7640449438202247</v>
      </c>
      <c r="N14" s="22" t="s">
        <v>112</v>
      </c>
      <c r="O14" s="2" t="s">
        <v>116</v>
      </c>
      <c r="P14" s="25">
        <v>28437687.521348312</v>
      </c>
      <c r="Q14" s="25">
        <v>8782227.0286516864</v>
      </c>
      <c r="R14" s="25">
        <v>0</v>
      </c>
      <c r="S14" s="25">
        <v>0</v>
      </c>
      <c r="T14" s="25">
        <v>37219914.549999997</v>
      </c>
      <c r="U14" s="14" t="s">
        <v>87</v>
      </c>
      <c r="W14" s="25">
        <v>0</v>
      </c>
      <c r="X14" s="40">
        <v>0</v>
      </c>
    </row>
    <row r="15" spans="2:24" s="2" customFormat="1" ht="18.75" customHeight="1" x14ac:dyDescent="0.25">
      <c r="B15" s="29" t="s">
        <v>88</v>
      </c>
      <c r="C15" s="12">
        <v>5</v>
      </c>
      <c r="D15" s="2" t="s">
        <v>39</v>
      </c>
      <c r="E15" s="12">
        <v>57</v>
      </c>
      <c r="F15" s="2">
        <v>302141</v>
      </c>
      <c r="G15" s="2" t="s">
        <v>46</v>
      </c>
      <c r="H15" s="2">
        <v>21998788</v>
      </c>
      <c r="I15" s="2" t="s">
        <v>73</v>
      </c>
      <c r="J15" s="12" t="s">
        <v>84</v>
      </c>
      <c r="K15" s="16">
        <v>45323</v>
      </c>
      <c r="L15" s="16">
        <v>47149</v>
      </c>
      <c r="M15" s="13">
        <f>P15/(P15+Q15+R15)</f>
        <v>0.7640449438202247</v>
      </c>
      <c r="N15" s="22" t="s">
        <v>112</v>
      </c>
      <c r="O15" s="2" t="s">
        <v>116</v>
      </c>
      <c r="P15" s="25">
        <v>28346991.046741571</v>
      </c>
      <c r="Q15" s="25">
        <v>8754217.8232584279</v>
      </c>
      <c r="R15" s="25">
        <v>0</v>
      </c>
      <c r="S15" s="25">
        <v>0</v>
      </c>
      <c r="T15" s="25">
        <v>37101208.869999997</v>
      </c>
      <c r="U15" s="14" t="s">
        <v>87</v>
      </c>
      <c r="W15" s="25">
        <v>0</v>
      </c>
      <c r="X15" s="40">
        <v>0</v>
      </c>
    </row>
    <row r="16" spans="2:24" s="2" customFormat="1" ht="18.75" customHeight="1" x14ac:dyDescent="0.25">
      <c r="B16" s="29" t="s">
        <v>88</v>
      </c>
      <c r="C16" s="12">
        <v>6</v>
      </c>
      <c r="D16" s="2" t="s">
        <v>39</v>
      </c>
      <c r="E16" s="12">
        <v>58</v>
      </c>
      <c r="F16" s="2">
        <v>305756</v>
      </c>
      <c r="G16" s="2" t="s">
        <v>117</v>
      </c>
      <c r="H16" s="2">
        <v>35226567</v>
      </c>
      <c r="I16" s="2" t="s">
        <v>118</v>
      </c>
      <c r="J16" s="12" t="s">
        <v>84</v>
      </c>
      <c r="K16" s="16">
        <v>45352</v>
      </c>
      <c r="L16" s="16">
        <v>45777</v>
      </c>
      <c r="M16" s="13">
        <f t="shared" ref="M16:M19" si="0">P16/(P16+Q16+R16)</f>
        <v>0.7640449438202247</v>
      </c>
      <c r="N16" s="22" t="s">
        <v>112</v>
      </c>
      <c r="O16" s="2" t="s">
        <v>116</v>
      </c>
      <c r="P16" s="25">
        <v>1749387.4831460675</v>
      </c>
      <c r="Q16" s="25">
        <v>540252.01685393264</v>
      </c>
      <c r="R16" s="25">
        <v>0</v>
      </c>
      <c r="S16" s="25">
        <v>0</v>
      </c>
      <c r="T16" s="25">
        <v>2289639.5</v>
      </c>
      <c r="U16" s="14" t="s">
        <v>87</v>
      </c>
      <c r="W16" s="25">
        <v>0</v>
      </c>
      <c r="X16" s="40">
        <v>0</v>
      </c>
    </row>
    <row r="17" spans="2:24" s="2" customFormat="1" ht="18.75" customHeight="1" x14ac:dyDescent="0.25">
      <c r="B17" s="29" t="s">
        <v>88</v>
      </c>
      <c r="C17" s="12">
        <v>7</v>
      </c>
      <c r="D17" s="2" t="s">
        <v>39</v>
      </c>
      <c r="E17" s="12">
        <v>58</v>
      </c>
      <c r="F17" s="2">
        <v>306166</v>
      </c>
      <c r="G17" s="2" t="s">
        <v>119</v>
      </c>
      <c r="H17" s="2">
        <v>36680730</v>
      </c>
      <c r="I17" s="2" t="s">
        <v>120</v>
      </c>
      <c r="J17" s="12" t="s">
        <v>121</v>
      </c>
      <c r="K17" s="16">
        <v>45352</v>
      </c>
      <c r="L17" s="16">
        <v>45777</v>
      </c>
      <c r="M17" s="13">
        <f t="shared" si="0"/>
        <v>0.76404494151078706</v>
      </c>
      <c r="N17" s="22" t="s">
        <v>112</v>
      </c>
      <c r="O17" s="2" t="s">
        <v>116</v>
      </c>
      <c r="P17" s="25">
        <v>1895801.41</v>
      </c>
      <c r="Q17" s="25">
        <v>516673.03</v>
      </c>
      <c r="R17" s="25">
        <v>68795.06</v>
      </c>
      <c r="S17" s="25">
        <v>0</v>
      </c>
      <c r="T17" s="25">
        <v>2481269.5</v>
      </c>
      <c r="U17" s="14" t="s">
        <v>87</v>
      </c>
      <c r="W17" s="25">
        <v>0</v>
      </c>
      <c r="X17" s="40">
        <v>0</v>
      </c>
    </row>
    <row r="18" spans="2:24" s="2" customFormat="1" ht="18.75" customHeight="1" x14ac:dyDescent="0.25">
      <c r="B18" s="29" t="s">
        <v>88</v>
      </c>
      <c r="C18" s="12">
        <v>8</v>
      </c>
      <c r="D18" s="2" t="s">
        <v>39</v>
      </c>
      <c r="E18" s="12">
        <v>58</v>
      </c>
      <c r="F18" s="2">
        <v>309745</v>
      </c>
      <c r="G18" s="2" t="s">
        <v>122</v>
      </c>
      <c r="H18" s="2">
        <v>5916417</v>
      </c>
      <c r="I18" s="2" t="s">
        <v>123</v>
      </c>
      <c r="J18" s="12" t="s">
        <v>124</v>
      </c>
      <c r="K18" s="16">
        <v>45352</v>
      </c>
      <c r="L18" s="16">
        <v>46081</v>
      </c>
      <c r="M18" s="13">
        <f t="shared" si="0"/>
        <v>0.7640449438202247</v>
      </c>
      <c r="N18" s="22" t="s">
        <v>129</v>
      </c>
      <c r="O18" s="2" t="s">
        <v>116</v>
      </c>
      <c r="P18" s="25">
        <v>1896144.1051685393</v>
      </c>
      <c r="Q18" s="25">
        <v>449940.66269662924</v>
      </c>
      <c r="R18" s="25">
        <v>135633.25213483148</v>
      </c>
      <c r="S18" s="25">
        <v>0</v>
      </c>
      <c r="T18" s="25">
        <v>2481718.02</v>
      </c>
      <c r="U18" s="14" t="s">
        <v>87</v>
      </c>
      <c r="W18" s="25">
        <v>0</v>
      </c>
      <c r="X18" s="40">
        <v>0</v>
      </c>
    </row>
    <row r="19" spans="2:24" s="2" customFormat="1" ht="18.75" customHeight="1" thickBot="1" x14ac:dyDescent="0.3">
      <c r="B19" s="29" t="s">
        <v>88</v>
      </c>
      <c r="C19" s="12">
        <v>9</v>
      </c>
      <c r="D19" s="2" t="s">
        <v>39</v>
      </c>
      <c r="E19" s="12">
        <v>58</v>
      </c>
      <c r="F19" s="2">
        <v>311786</v>
      </c>
      <c r="G19" s="2" t="s">
        <v>125</v>
      </c>
      <c r="H19" s="2">
        <v>22402190</v>
      </c>
      <c r="I19" s="2" t="s">
        <v>126</v>
      </c>
      <c r="J19" s="12" t="s">
        <v>84</v>
      </c>
      <c r="K19" s="16">
        <v>45352</v>
      </c>
      <c r="L19" s="16">
        <v>45777</v>
      </c>
      <c r="M19" s="13">
        <f t="shared" si="0"/>
        <v>0.7640449438202247</v>
      </c>
      <c r="N19" s="22" t="s">
        <v>112</v>
      </c>
      <c r="O19" s="2" t="s">
        <v>116</v>
      </c>
      <c r="P19" s="25">
        <v>1864679.8480898875</v>
      </c>
      <c r="Q19" s="25">
        <v>575857.01191011234</v>
      </c>
      <c r="R19" s="25">
        <v>0</v>
      </c>
      <c r="S19" s="25">
        <v>0</v>
      </c>
      <c r="T19" s="25">
        <v>2440536.86</v>
      </c>
      <c r="U19" s="14" t="s">
        <v>87</v>
      </c>
      <c r="W19" s="25">
        <v>0</v>
      </c>
      <c r="X19" s="40">
        <v>0</v>
      </c>
    </row>
    <row r="20" spans="2:24" s="11" customFormat="1" ht="40.5" customHeight="1" thickTop="1" thickBot="1" x14ac:dyDescent="0.3">
      <c r="B20" s="5" t="s">
        <v>22</v>
      </c>
      <c r="C20" s="6">
        <f>COUNT(C11:C19)</f>
        <v>9</v>
      </c>
      <c r="D20" s="7"/>
      <c r="E20" s="6"/>
      <c r="F20" s="7"/>
      <c r="G20" s="7"/>
      <c r="H20" s="7"/>
      <c r="I20" s="7"/>
      <c r="J20" s="6"/>
      <c r="K20" s="17"/>
      <c r="L20" s="17"/>
      <c r="M20" s="8"/>
      <c r="N20" s="23"/>
      <c r="O20" s="7"/>
      <c r="P20" s="26">
        <f>SUM(P11:P19)</f>
        <v>149452136.15651685</v>
      </c>
      <c r="Q20" s="26">
        <f t="shared" ref="Q20:T20" si="1">SUM(Q11:Q19)</f>
        <v>45949907.861348324</v>
      </c>
      <c r="R20" s="26">
        <f t="shared" si="1"/>
        <v>204428.31213483147</v>
      </c>
      <c r="S20" s="26">
        <f t="shared" si="1"/>
        <v>0</v>
      </c>
      <c r="T20" s="26">
        <f t="shared" si="1"/>
        <v>195606472.33000001</v>
      </c>
      <c r="U20" s="9"/>
      <c r="V20" s="26"/>
      <c r="W20" s="26">
        <f t="shared" ref="W20" si="2">SUM(W11:W19)</f>
        <v>0</v>
      </c>
      <c r="X20" s="31">
        <f t="shared" ref="X20" si="3">SUM(X11:X19)</f>
        <v>0</v>
      </c>
    </row>
    <row r="21" spans="2:24" s="2" customFormat="1" ht="18.75" customHeight="1" thickTop="1" thickBot="1" x14ac:dyDescent="0.25">
      <c r="B21" s="32" t="s">
        <v>27</v>
      </c>
      <c r="C21" s="12"/>
      <c r="J21" s="12"/>
      <c r="K21" s="16"/>
      <c r="L21" s="16"/>
      <c r="M21" s="13"/>
      <c r="N21" s="22"/>
      <c r="P21" s="25"/>
      <c r="Q21" s="25"/>
      <c r="R21" s="25"/>
      <c r="S21" s="25"/>
      <c r="T21" s="25"/>
      <c r="X21" s="30"/>
    </row>
    <row r="22" spans="2:24" s="11" customFormat="1" ht="40.5" customHeight="1" thickTop="1" thickBot="1" x14ac:dyDescent="0.3">
      <c r="B22" s="5" t="s">
        <v>24</v>
      </c>
      <c r="C22" s="6">
        <f>COUNT(C21)</f>
        <v>0</v>
      </c>
      <c r="D22" s="7"/>
      <c r="E22" s="6"/>
      <c r="F22" s="7"/>
      <c r="G22" s="7"/>
      <c r="H22" s="7"/>
      <c r="I22" s="7"/>
      <c r="J22" s="6"/>
      <c r="K22" s="17"/>
      <c r="L22" s="17"/>
      <c r="M22" s="8"/>
      <c r="N22" s="23"/>
      <c r="O22" s="7"/>
      <c r="P22" s="26"/>
      <c r="Q22" s="26"/>
      <c r="R22" s="26"/>
      <c r="S22" s="26"/>
      <c r="T22" s="26"/>
      <c r="U22" s="9"/>
      <c r="V22" s="7"/>
      <c r="W22" s="7"/>
      <c r="X22" s="10"/>
    </row>
    <row r="23" spans="2:24" s="2" customFormat="1" ht="18.75" customHeight="1" thickTop="1" thickBot="1" x14ac:dyDescent="0.25">
      <c r="B23" s="32" t="s">
        <v>26</v>
      </c>
      <c r="C23" s="12"/>
      <c r="J23" s="12"/>
      <c r="K23" s="16"/>
      <c r="L23" s="16"/>
      <c r="M23" s="13"/>
      <c r="N23" s="22"/>
      <c r="P23" s="25"/>
      <c r="Q23" s="25"/>
      <c r="R23" s="25"/>
      <c r="S23" s="25"/>
      <c r="T23" s="25"/>
      <c r="X23" s="30"/>
    </row>
    <row r="24" spans="2:24" s="11" customFormat="1" ht="40.5" customHeight="1" thickTop="1" thickBot="1" x14ac:dyDescent="0.3">
      <c r="B24" s="5" t="s">
        <v>23</v>
      </c>
      <c r="C24" s="6">
        <f>COUNT(C23)</f>
        <v>0</v>
      </c>
      <c r="D24" s="7"/>
      <c r="E24" s="6"/>
      <c r="F24" s="7"/>
      <c r="G24" s="7"/>
      <c r="H24" s="7"/>
      <c r="I24" s="7"/>
      <c r="J24" s="6"/>
      <c r="K24" s="17"/>
      <c r="L24" s="17"/>
      <c r="M24" s="8"/>
      <c r="N24" s="23"/>
      <c r="O24" s="7"/>
      <c r="P24" s="26"/>
      <c r="Q24" s="26"/>
      <c r="R24" s="26"/>
      <c r="S24" s="26"/>
      <c r="T24" s="26"/>
      <c r="U24" s="9"/>
      <c r="V24" s="7"/>
      <c r="W24" s="7"/>
      <c r="X24" s="10"/>
    </row>
    <row r="25" spans="2:24" s="2" customFormat="1" ht="18.75" customHeight="1" thickTop="1" thickBot="1" x14ac:dyDescent="0.25">
      <c r="B25" s="32" t="s">
        <v>28</v>
      </c>
      <c r="C25" s="12"/>
      <c r="J25" s="12"/>
      <c r="K25" s="16"/>
      <c r="L25" s="16"/>
      <c r="M25" s="13"/>
      <c r="N25" s="22"/>
      <c r="P25" s="25"/>
      <c r="Q25" s="25"/>
      <c r="R25" s="25"/>
      <c r="S25" s="25"/>
      <c r="T25" s="25"/>
      <c r="X25" s="30"/>
    </row>
    <row r="26" spans="2:24" s="11" customFormat="1" ht="40.5" customHeight="1" thickTop="1" thickBot="1" x14ac:dyDescent="0.3">
      <c r="B26" s="5" t="s">
        <v>21</v>
      </c>
      <c r="C26" s="6">
        <f>COUNT(C25)</f>
        <v>0</v>
      </c>
      <c r="D26" s="7"/>
      <c r="E26" s="6"/>
      <c r="F26" s="7"/>
      <c r="G26" s="7"/>
      <c r="H26" s="7"/>
      <c r="I26" s="7"/>
      <c r="J26" s="6"/>
      <c r="K26" s="17"/>
      <c r="L26" s="17"/>
      <c r="M26" s="8"/>
      <c r="N26" s="23"/>
      <c r="O26" s="7"/>
      <c r="P26" s="26"/>
      <c r="Q26" s="26"/>
      <c r="R26" s="26"/>
      <c r="S26" s="26"/>
      <c r="T26" s="26"/>
      <c r="U26" s="9"/>
      <c r="V26" s="7"/>
      <c r="W26" s="7"/>
      <c r="X26" s="10"/>
    </row>
    <row r="27" spans="2:24" s="2" customFormat="1" ht="18.75" customHeight="1" thickTop="1" thickBot="1" x14ac:dyDescent="0.25">
      <c r="B27" s="32" t="s">
        <v>29</v>
      </c>
      <c r="C27" s="12"/>
      <c r="J27" s="12"/>
      <c r="K27" s="16"/>
      <c r="L27" s="16"/>
      <c r="M27" s="13"/>
      <c r="N27" s="22"/>
      <c r="P27" s="25"/>
      <c r="Q27" s="25"/>
      <c r="R27" s="25"/>
      <c r="S27" s="25"/>
      <c r="T27" s="25"/>
      <c r="X27" s="30"/>
    </row>
    <row r="28" spans="2:24" s="11" customFormat="1" ht="40.5" customHeight="1" thickTop="1" thickBot="1" x14ac:dyDescent="0.3">
      <c r="B28" s="5" t="s">
        <v>20</v>
      </c>
      <c r="C28" s="6">
        <f>COUNT(C27)</f>
        <v>0</v>
      </c>
      <c r="D28" s="7"/>
      <c r="E28" s="6"/>
      <c r="F28" s="7"/>
      <c r="G28" s="7"/>
      <c r="H28" s="7"/>
      <c r="I28" s="7"/>
      <c r="J28" s="6"/>
      <c r="K28" s="17"/>
      <c r="L28" s="17"/>
      <c r="M28" s="8"/>
      <c r="N28" s="23"/>
      <c r="O28" s="7"/>
      <c r="P28" s="26"/>
      <c r="Q28" s="26"/>
      <c r="R28" s="26"/>
      <c r="S28" s="26"/>
      <c r="T28" s="26"/>
      <c r="U28" s="9"/>
      <c r="V28" s="7"/>
      <c r="W28" s="7"/>
      <c r="X28" s="10"/>
    </row>
    <row r="29" spans="2:24" s="2" customFormat="1" ht="18.75" customHeight="1" thickTop="1" thickBot="1" x14ac:dyDescent="0.25">
      <c r="B29" s="32" t="s">
        <v>30</v>
      </c>
      <c r="C29" s="12"/>
      <c r="J29" s="12"/>
      <c r="K29" s="16"/>
      <c r="L29" s="16"/>
      <c r="M29" s="13"/>
      <c r="N29" s="22"/>
      <c r="P29" s="25"/>
      <c r="Q29" s="25"/>
      <c r="R29" s="25"/>
      <c r="S29" s="25"/>
      <c r="T29" s="25"/>
      <c r="X29" s="30"/>
    </row>
    <row r="30" spans="2:24" s="11" customFormat="1" ht="40.5" customHeight="1" thickTop="1" thickBot="1" x14ac:dyDescent="0.3">
      <c r="B30" s="5" t="s">
        <v>18</v>
      </c>
      <c r="C30" s="6">
        <f>COUNT(C29)</f>
        <v>0</v>
      </c>
      <c r="D30" s="7"/>
      <c r="E30" s="6"/>
      <c r="F30" s="7"/>
      <c r="G30" s="7"/>
      <c r="H30" s="7"/>
      <c r="I30" s="7"/>
      <c r="J30" s="6"/>
      <c r="K30" s="17"/>
      <c r="L30" s="17"/>
      <c r="M30" s="8"/>
      <c r="N30" s="23"/>
      <c r="O30" s="7"/>
      <c r="P30" s="26"/>
      <c r="Q30" s="26"/>
      <c r="R30" s="26"/>
      <c r="S30" s="26"/>
      <c r="T30" s="26"/>
      <c r="U30" s="9"/>
      <c r="V30" s="7"/>
      <c r="W30" s="7"/>
      <c r="X30" s="10"/>
    </row>
    <row r="31" spans="2:24" s="2" customFormat="1" ht="18.75" customHeight="1" thickTop="1" thickBot="1" x14ac:dyDescent="0.25">
      <c r="B31" s="32" t="s">
        <v>33</v>
      </c>
      <c r="C31" s="12"/>
      <c r="J31" s="12"/>
      <c r="K31" s="16"/>
      <c r="L31" s="16"/>
      <c r="M31" s="13"/>
      <c r="N31" s="22"/>
      <c r="P31" s="25"/>
      <c r="Q31" s="25"/>
      <c r="R31" s="25"/>
      <c r="S31" s="25"/>
      <c r="T31" s="25"/>
      <c r="X31" s="30"/>
    </row>
    <row r="32" spans="2:24" s="11" customFormat="1" ht="40.5" customHeight="1" thickTop="1" thickBot="1" x14ac:dyDescent="0.3">
      <c r="B32" s="5" t="s">
        <v>92</v>
      </c>
      <c r="C32" s="6">
        <f>COUNT(C31)</f>
        <v>0</v>
      </c>
      <c r="D32" s="7"/>
      <c r="E32" s="6"/>
      <c r="F32" s="7"/>
      <c r="G32" s="7"/>
      <c r="H32" s="7"/>
      <c r="I32" s="7"/>
      <c r="J32" s="6"/>
      <c r="K32" s="17"/>
      <c r="L32" s="17"/>
      <c r="M32" s="8"/>
      <c r="N32" s="23"/>
      <c r="O32" s="7"/>
      <c r="P32" s="26"/>
      <c r="Q32" s="26"/>
      <c r="R32" s="26"/>
      <c r="S32" s="26"/>
      <c r="T32" s="26"/>
      <c r="U32" s="9"/>
      <c r="V32" s="7"/>
      <c r="W32" s="7"/>
      <c r="X32" s="10"/>
    </row>
    <row r="33" spans="2:24" s="2" customFormat="1" ht="18.75" customHeight="1" thickTop="1" thickBot="1" x14ac:dyDescent="0.25">
      <c r="B33" s="32" t="s">
        <v>31</v>
      </c>
      <c r="C33" s="12"/>
      <c r="J33" s="12"/>
      <c r="K33" s="16"/>
      <c r="L33" s="16"/>
      <c r="M33" s="13"/>
      <c r="N33" s="22"/>
      <c r="P33" s="25"/>
      <c r="Q33" s="25"/>
      <c r="R33" s="25"/>
      <c r="S33" s="25"/>
      <c r="T33" s="25"/>
      <c r="X33" s="30"/>
    </row>
    <row r="34" spans="2:24" s="11" customFormat="1" ht="40.5" customHeight="1" thickTop="1" thickBot="1" x14ac:dyDescent="0.3">
      <c r="B34" s="5" t="s">
        <v>19</v>
      </c>
      <c r="C34" s="6">
        <f>COUNT(C33)</f>
        <v>0</v>
      </c>
      <c r="D34" s="7"/>
      <c r="E34" s="6"/>
      <c r="F34" s="7"/>
      <c r="G34" s="7"/>
      <c r="H34" s="7"/>
      <c r="I34" s="7"/>
      <c r="J34" s="6"/>
      <c r="K34" s="17"/>
      <c r="L34" s="17"/>
      <c r="M34" s="8"/>
      <c r="N34" s="23"/>
      <c r="O34" s="7"/>
      <c r="P34" s="26"/>
      <c r="Q34" s="26"/>
      <c r="R34" s="26"/>
      <c r="S34" s="26"/>
      <c r="T34" s="26"/>
      <c r="U34" s="9"/>
      <c r="V34" s="7"/>
      <c r="W34" s="7"/>
      <c r="X34" s="10"/>
    </row>
    <row r="35" spans="2:24" s="2" customFormat="1" ht="18.75" customHeight="1" thickTop="1" thickBot="1" x14ac:dyDescent="0.25">
      <c r="B35" s="32" t="s">
        <v>32</v>
      </c>
      <c r="C35" s="12"/>
      <c r="J35" s="12"/>
      <c r="K35" s="16"/>
      <c r="L35" s="16"/>
      <c r="M35" s="13"/>
      <c r="N35" s="22"/>
      <c r="P35" s="25"/>
      <c r="Q35" s="25" t="s">
        <v>113</v>
      </c>
      <c r="R35" s="25"/>
      <c r="S35" s="25"/>
      <c r="T35" s="25"/>
      <c r="X35" s="30"/>
    </row>
    <row r="36" spans="2:24" s="11" customFormat="1" ht="40.5" customHeight="1" thickTop="1" thickBot="1" x14ac:dyDescent="0.3">
      <c r="B36" s="5" t="s">
        <v>25</v>
      </c>
      <c r="C36" s="6">
        <f>COUNT(C35)</f>
        <v>0</v>
      </c>
      <c r="D36" s="7"/>
      <c r="E36" s="6"/>
      <c r="F36" s="7"/>
      <c r="G36" s="7"/>
      <c r="H36" s="7"/>
      <c r="I36" s="7"/>
      <c r="J36" s="6"/>
      <c r="K36" s="17"/>
      <c r="L36" s="17"/>
      <c r="M36" s="8"/>
      <c r="N36" s="23"/>
      <c r="O36" s="7"/>
      <c r="P36" s="26"/>
      <c r="Q36" s="26"/>
      <c r="R36" s="26"/>
      <c r="S36" s="26"/>
      <c r="T36" s="26"/>
      <c r="U36" s="9"/>
      <c r="V36" s="7"/>
      <c r="W36" s="7"/>
      <c r="X36" s="10"/>
    </row>
    <row r="37" spans="2:24" s="2" customFormat="1" ht="18.75" customHeight="1" thickTop="1" x14ac:dyDescent="0.25">
      <c r="B37" s="29" t="s">
        <v>38</v>
      </c>
      <c r="C37" s="12">
        <v>1</v>
      </c>
      <c r="D37" s="2" t="s">
        <v>40</v>
      </c>
      <c r="E37" s="12">
        <v>111</v>
      </c>
      <c r="F37" s="2">
        <v>305316</v>
      </c>
      <c r="G37" s="2" t="s">
        <v>47</v>
      </c>
      <c r="H37" s="2">
        <v>38918422</v>
      </c>
      <c r="I37" s="2" t="s">
        <v>74</v>
      </c>
      <c r="J37" s="12" t="s">
        <v>84</v>
      </c>
      <c r="K37" s="16">
        <v>45200</v>
      </c>
      <c r="L37" s="16">
        <v>47483</v>
      </c>
      <c r="M37" s="13">
        <f t="shared" ref="M37:M60" si="4">P37/(P37+Q37+R37)</f>
        <v>0.25</v>
      </c>
      <c r="N37" s="22" t="s">
        <v>104</v>
      </c>
      <c r="O37" s="2" t="s">
        <v>94</v>
      </c>
      <c r="P37" s="25">
        <v>6382982.75</v>
      </c>
      <c r="Q37" s="25">
        <v>0</v>
      </c>
      <c r="R37" s="25">
        <v>19148948.25</v>
      </c>
      <c r="S37" s="25">
        <v>0</v>
      </c>
      <c r="T37" s="25">
        <v>25531931</v>
      </c>
      <c r="U37" s="14" t="s">
        <v>87</v>
      </c>
      <c r="W37" s="25">
        <v>0</v>
      </c>
      <c r="X37" s="40">
        <v>0</v>
      </c>
    </row>
    <row r="38" spans="2:24" s="2" customFormat="1" ht="18.75" customHeight="1" x14ac:dyDescent="0.25">
      <c r="B38" s="29" t="s">
        <v>38</v>
      </c>
      <c r="C38" s="12">
        <v>2</v>
      </c>
      <c r="D38" s="2" t="s">
        <v>40</v>
      </c>
      <c r="E38" s="12">
        <v>111</v>
      </c>
      <c r="F38" s="2">
        <v>312814</v>
      </c>
      <c r="G38" s="2" t="s">
        <v>48</v>
      </c>
      <c r="H38" s="2">
        <v>20779330</v>
      </c>
      <c r="I38" s="2" t="s">
        <v>75</v>
      </c>
      <c r="J38" s="12" t="s">
        <v>84</v>
      </c>
      <c r="K38" s="16">
        <v>45292</v>
      </c>
      <c r="L38" s="16">
        <v>47483</v>
      </c>
      <c r="M38" s="13">
        <f t="shared" si="4"/>
        <v>0.25000000000000006</v>
      </c>
      <c r="N38" s="22" t="s">
        <v>105</v>
      </c>
      <c r="O38" s="2" t="s">
        <v>95</v>
      </c>
      <c r="P38" s="25">
        <v>891665.10750000004</v>
      </c>
      <c r="Q38" s="25">
        <v>0</v>
      </c>
      <c r="R38" s="25">
        <v>2674995.3224999998</v>
      </c>
      <c r="S38" s="25">
        <v>0</v>
      </c>
      <c r="T38" s="25">
        <v>3566660.43</v>
      </c>
      <c r="U38" s="14" t="s">
        <v>87</v>
      </c>
      <c r="W38" s="25">
        <v>0</v>
      </c>
      <c r="X38" s="40">
        <v>0</v>
      </c>
    </row>
    <row r="39" spans="2:24" s="2" customFormat="1" ht="18.75" customHeight="1" x14ac:dyDescent="0.25">
      <c r="B39" s="29" t="s">
        <v>38</v>
      </c>
      <c r="C39" s="12">
        <v>3</v>
      </c>
      <c r="D39" s="2" t="s">
        <v>40</v>
      </c>
      <c r="E39" s="12">
        <v>111</v>
      </c>
      <c r="F39" s="2">
        <v>308881</v>
      </c>
      <c r="G39" s="2" t="s">
        <v>49</v>
      </c>
      <c r="H39" s="2">
        <v>20747400</v>
      </c>
      <c r="I39" s="2" t="s">
        <v>76</v>
      </c>
      <c r="J39" s="12" t="s">
        <v>84</v>
      </c>
      <c r="K39" s="16">
        <v>45231</v>
      </c>
      <c r="L39" s="16">
        <v>47483</v>
      </c>
      <c r="M39" s="13">
        <f t="shared" si="4"/>
        <v>0.25</v>
      </c>
      <c r="N39" s="22" t="s">
        <v>106</v>
      </c>
      <c r="O39" s="2" t="s">
        <v>96</v>
      </c>
      <c r="P39" s="25">
        <v>1844132.6475</v>
      </c>
      <c r="Q39" s="25">
        <v>0</v>
      </c>
      <c r="R39" s="25">
        <v>5532397.9424999999</v>
      </c>
      <c r="S39" s="25">
        <v>0</v>
      </c>
      <c r="T39" s="25">
        <v>7376530.5899999999</v>
      </c>
      <c r="U39" s="14" t="s">
        <v>87</v>
      </c>
      <c r="W39" s="25">
        <v>0</v>
      </c>
      <c r="X39" s="40">
        <v>0</v>
      </c>
    </row>
    <row r="40" spans="2:24" s="2" customFormat="1" ht="18.75" customHeight="1" x14ac:dyDescent="0.25">
      <c r="B40" s="29" t="s">
        <v>38</v>
      </c>
      <c r="C40" s="12">
        <v>4</v>
      </c>
      <c r="D40" s="2" t="s">
        <v>40</v>
      </c>
      <c r="E40" s="12">
        <v>111</v>
      </c>
      <c r="F40" s="2">
        <v>310377</v>
      </c>
      <c r="G40" s="2" t="s">
        <v>50</v>
      </c>
      <c r="H40" s="2">
        <v>20771840</v>
      </c>
      <c r="I40" s="2" t="s">
        <v>77</v>
      </c>
      <c r="J40" s="12" t="s">
        <v>84</v>
      </c>
      <c r="K40" s="16">
        <v>45231</v>
      </c>
      <c r="L40" s="16">
        <v>47483</v>
      </c>
      <c r="M40" s="13">
        <f t="shared" si="4"/>
        <v>0.25</v>
      </c>
      <c r="N40" s="22" t="s">
        <v>107</v>
      </c>
      <c r="O40" s="2" t="s">
        <v>97</v>
      </c>
      <c r="P40" s="25">
        <v>373576.80499999999</v>
      </c>
      <c r="Q40" s="25">
        <v>0</v>
      </c>
      <c r="R40" s="25">
        <v>1120730.415</v>
      </c>
      <c r="S40" s="25">
        <v>0</v>
      </c>
      <c r="T40" s="25">
        <v>1494307.22</v>
      </c>
      <c r="U40" s="14" t="s">
        <v>87</v>
      </c>
      <c r="W40" s="25">
        <v>0</v>
      </c>
      <c r="X40" s="40">
        <v>0</v>
      </c>
    </row>
    <row r="41" spans="2:24" s="2" customFormat="1" ht="18.75" customHeight="1" x14ac:dyDescent="0.25">
      <c r="B41" s="29" t="s">
        <v>38</v>
      </c>
      <c r="C41" s="12">
        <v>5</v>
      </c>
      <c r="D41" s="2" t="s">
        <v>40</v>
      </c>
      <c r="E41" s="12">
        <v>111</v>
      </c>
      <c r="F41" s="2">
        <v>308941</v>
      </c>
      <c r="G41" s="2" t="s">
        <v>51</v>
      </c>
      <c r="H41" s="2">
        <v>20737431</v>
      </c>
      <c r="I41" s="2" t="s">
        <v>78</v>
      </c>
      <c r="J41" s="12" t="s">
        <v>84</v>
      </c>
      <c r="K41" s="16">
        <v>45231</v>
      </c>
      <c r="L41" s="16">
        <v>47483</v>
      </c>
      <c r="M41" s="13">
        <f t="shared" si="4"/>
        <v>0.25</v>
      </c>
      <c r="N41" s="22" t="s">
        <v>108</v>
      </c>
      <c r="O41" s="2" t="s">
        <v>98</v>
      </c>
      <c r="P41" s="25">
        <v>1357880.7775000001</v>
      </c>
      <c r="Q41" s="25">
        <v>0</v>
      </c>
      <c r="R41" s="25">
        <v>4073642.3325</v>
      </c>
      <c r="S41" s="25">
        <v>0</v>
      </c>
      <c r="T41" s="25">
        <v>5431523.1100000003</v>
      </c>
      <c r="U41" s="14" t="s">
        <v>87</v>
      </c>
      <c r="W41" s="25">
        <v>0</v>
      </c>
      <c r="X41" s="40">
        <v>0</v>
      </c>
    </row>
    <row r="42" spans="2:24" s="2" customFormat="1" ht="18.75" customHeight="1" x14ac:dyDescent="0.25">
      <c r="B42" s="29" t="s">
        <v>38</v>
      </c>
      <c r="C42" s="12">
        <v>6</v>
      </c>
      <c r="D42" s="2" t="s">
        <v>40</v>
      </c>
      <c r="E42" s="12">
        <v>111</v>
      </c>
      <c r="F42" s="2">
        <v>305730</v>
      </c>
      <c r="G42" s="2" t="s">
        <v>52</v>
      </c>
      <c r="H42" s="2">
        <v>20806019</v>
      </c>
      <c r="I42" s="2" t="s">
        <v>79</v>
      </c>
      <c r="J42" s="12" t="s">
        <v>84</v>
      </c>
      <c r="K42" s="16">
        <v>45200</v>
      </c>
      <c r="L42" s="16">
        <v>47483</v>
      </c>
      <c r="M42" s="13">
        <f t="shared" si="4"/>
        <v>0.25</v>
      </c>
      <c r="N42" s="22" t="s">
        <v>104</v>
      </c>
      <c r="O42" s="2" t="s">
        <v>94</v>
      </c>
      <c r="P42" s="25">
        <v>14402673.25</v>
      </c>
      <c r="Q42" s="25">
        <v>0</v>
      </c>
      <c r="R42" s="25">
        <v>43208019.75</v>
      </c>
      <c r="S42" s="25">
        <v>2182428</v>
      </c>
      <c r="T42" s="25">
        <v>59793121</v>
      </c>
      <c r="U42" s="14" t="s">
        <v>87</v>
      </c>
      <c r="W42" s="25">
        <v>0</v>
      </c>
      <c r="X42" s="40">
        <v>0</v>
      </c>
    </row>
    <row r="43" spans="2:24" s="2" customFormat="1" ht="18.75" customHeight="1" x14ac:dyDescent="0.25">
      <c r="B43" s="29" t="s">
        <v>38</v>
      </c>
      <c r="C43" s="12">
        <v>7</v>
      </c>
      <c r="D43" s="2" t="s">
        <v>40</v>
      </c>
      <c r="E43" s="12">
        <v>111</v>
      </c>
      <c r="F43" s="2">
        <v>305549</v>
      </c>
      <c r="G43" s="2" t="s">
        <v>53</v>
      </c>
      <c r="H43" s="2">
        <v>38918422</v>
      </c>
      <c r="I43" s="2" t="s">
        <v>74</v>
      </c>
      <c r="J43" s="12" t="s">
        <v>84</v>
      </c>
      <c r="K43" s="16">
        <v>45170</v>
      </c>
      <c r="L43" s="16">
        <v>47483</v>
      </c>
      <c r="M43" s="13">
        <f t="shared" si="4"/>
        <v>0.25</v>
      </c>
      <c r="N43" s="22" t="s">
        <v>104</v>
      </c>
      <c r="O43" s="2" t="s">
        <v>94</v>
      </c>
      <c r="P43" s="25">
        <v>3411578.5</v>
      </c>
      <c r="Q43" s="25">
        <v>0</v>
      </c>
      <c r="R43" s="25">
        <v>10234735.5</v>
      </c>
      <c r="S43" s="25">
        <v>0</v>
      </c>
      <c r="T43" s="25">
        <v>13646314</v>
      </c>
      <c r="U43" s="14" t="s">
        <v>87</v>
      </c>
      <c r="W43" s="25">
        <v>0</v>
      </c>
      <c r="X43" s="40">
        <v>0</v>
      </c>
    </row>
    <row r="44" spans="2:24" s="2" customFormat="1" ht="18.75" customHeight="1" x14ac:dyDescent="0.25">
      <c r="B44" s="29" t="s">
        <v>38</v>
      </c>
      <c r="C44" s="12">
        <v>8</v>
      </c>
      <c r="D44" s="2" t="s">
        <v>40</v>
      </c>
      <c r="E44" s="12">
        <v>111</v>
      </c>
      <c r="F44" s="2">
        <v>310579</v>
      </c>
      <c r="G44" s="2" t="s">
        <v>54</v>
      </c>
      <c r="H44" s="2">
        <v>20846102</v>
      </c>
      <c r="I44" s="2" t="s">
        <v>80</v>
      </c>
      <c r="J44" s="12" t="s">
        <v>84</v>
      </c>
      <c r="K44" s="16">
        <v>45231</v>
      </c>
      <c r="L44" s="16">
        <v>47483</v>
      </c>
      <c r="M44" s="13">
        <f t="shared" si="4"/>
        <v>0.25</v>
      </c>
      <c r="N44" s="22" t="s">
        <v>109</v>
      </c>
      <c r="O44" s="2" t="s">
        <v>99</v>
      </c>
      <c r="P44" s="25">
        <v>1647150.4</v>
      </c>
      <c r="Q44" s="25">
        <v>0</v>
      </c>
      <c r="R44" s="25">
        <v>4941451.2</v>
      </c>
      <c r="S44" s="25">
        <v>0</v>
      </c>
      <c r="T44" s="25">
        <v>6588601.5999999996</v>
      </c>
      <c r="U44" s="14" t="s">
        <v>87</v>
      </c>
      <c r="W44" s="25">
        <v>0</v>
      </c>
      <c r="X44" s="40">
        <v>0</v>
      </c>
    </row>
    <row r="45" spans="2:24" s="2" customFormat="1" ht="18.75" customHeight="1" x14ac:dyDescent="0.25">
      <c r="B45" s="29" t="s">
        <v>38</v>
      </c>
      <c r="C45" s="12">
        <v>9</v>
      </c>
      <c r="D45" s="2" t="s">
        <v>40</v>
      </c>
      <c r="E45" s="12">
        <v>111</v>
      </c>
      <c r="F45" s="2">
        <v>308404</v>
      </c>
      <c r="G45" s="2" t="s">
        <v>55</v>
      </c>
      <c r="H45" s="2">
        <v>20779330</v>
      </c>
      <c r="I45" s="2" t="s">
        <v>75</v>
      </c>
      <c r="J45" s="12" t="s">
        <v>84</v>
      </c>
      <c r="K45" s="16">
        <v>45200</v>
      </c>
      <c r="L45" s="16">
        <v>47483</v>
      </c>
      <c r="M45" s="13">
        <f t="shared" si="4"/>
        <v>0.25</v>
      </c>
      <c r="N45" s="22" t="s">
        <v>105</v>
      </c>
      <c r="O45" s="2" t="s">
        <v>95</v>
      </c>
      <c r="P45" s="25">
        <v>13216600.5</v>
      </c>
      <c r="Q45" s="25">
        <v>0</v>
      </c>
      <c r="R45" s="25">
        <v>39649801.5</v>
      </c>
      <c r="S45" s="25">
        <v>5305823.6500000004</v>
      </c>
      <c r="T45" s="25">
        <v>58172225.649999999</v>
      </c>
      <c r="U45" s="14" t="s">
        <v>87</v>
      </c>
      <c r="W45" s="25">
        <v>0</v>
      </c>
      <c r="X45" s="40">
        <v>0</v>
      </c>
    </row>
    <row r="46" spans="2:24" s="2" customFormat="1" ht="18.75" customHeight="1" x14ac:dyDescent="0.25">
      <c r="B46" s="29" t="s">
        <v>38</v>
      </c>
      <c r="C46" s="12">
        <v>10</v>
      </c>
      <c r="D46" s="2" t="s">
        <v>40</v>
      </c>
      <c r="E46" s="12">
        <v>111</v>
      </c>
      <c r="F46" s="2">
        <v>311678</v>
      </c>
      <c r="G46" s="2" t="s">
        <v>56</v>
      </c>
      <c r="H46" s="2">
        <v>20737431</v>
      </c>
      <c r="I46" s="2" t="s">
        <v>78</v>
      </c>
      <c r="J46" s="12" t="s">
        <v>84</v>
      </c>
      <c r="K46" s="16">
        <v>45261</v>
      </c>
      <c r="L46" s="16">
        <v>45291</v>
      </c>
      <c r="M46" s="13">
        <f t="shared" si="4"/>
        <v>0.25</v>
      </c>
      <c r="N46" s="22" t="s">
        <v>110</v>
      </c>
      <c r="O46" s="2" t="s">
        <v>98</v>
      </c>
      <c r="P46" s="25">
        <v>38675</v>
      </c>
      <c r="Q46" s="25">
        <v>0</v>
      </c>
      <c r="R46" s="25">
        <v>116025</v>
      </c>
      <c r="S46" s="25">
        <v>0</v>
      </c>
      <c r="T46" s="25">
        <v>154700</v>
      </c>
      <c r="U46" s="14" t="s">
        <v>87</v>
      </c>
      <c r="W46" s="25">
        <v>0</v>
      </c>
      <c r="X46" s="40">
        <v>0</v>
      </c>
    </row>
    <row r="47" spans="2:24" s="2" customFormat="1" ht="18.75" customHeight="1" x14ac:dyDescent="0.25">
      <c r="B47" s="29" t="s">
        <v>38</v>
      </c>
      <c r="C47" s="12">
        <v>11</v>
      </c>
      <c r="D47" s="2" t="s">
        <v>40</v>
      </c>
      <c r="E47" s="12">
        <v>111</v>
      </c>
      <c r="F47" s="2">
        <v>308325</v>
      </c>
      <c r="G47" s="2" t="s">
        <v>57</v>
      </c>
      <c r="H47" s="2">
        <v>20846102</v>
      </c>
      <c r="I47" s="2" t="s">
        <v>80</v>
      </c>
      <c r="J47" s="12" t="s">
        <v>84</v>
      </c>
      <c r="K47" s="16">
        <v>45200</v>
      </c>
      <c r="L47" s="16">
        <v>47483</v>
      </c>
      <c r="M47" s="13">
        <f t="shared" si="4"/>
        <v>0.25</v>
      </c>
      <c r="N47" s="22" t="s">
        <v>109</v>
      </c>
      <c r="O47" s="2" t="s">
        <v>99</v>
      </c>
      <c r="P47" s="25">
        <v>12826101.244999999</v>
      </c>
      <c r="Q47" s="25">
        <v>0</v>
      </c>
      <c r="R47" s="25">
        <v>38478303.734999999</v>
      </c>
      <c r="S47" s="25">
        <v>3202312.25</v>
      </c>
      <c r="T47" s="25">
        <v>54506717.229999997</v>
      </c>
      <c r="U47" s="14" t="s">
        <v>87</v>
      </c>
      <c r="W47" s="25">
        <v>0</v>
      </c>
      <c r="X47" s="40">
        <v>0</v>
      </c>
    </row>
    <row r="48" spans="2:24" s="2" customFormat="1" ht="18.75" customHeight="1" x14ac:dyDescent="0.25">
      <c r="B48" s="29" t="s">
        <v>38</v>
      </c>
      <c r="C48" s="12">
        <v>12</v>
      </c>
      <c r="D48" s="2" t="s">
        <v>40</v>
      </c>
      <c r="E48" s="12">
        <v>111</v>
      </c>
      <c r="F48" s="2">
        <v>309183</v>
      </c>
      <c r="G48" s="2" t="s">
        <v>58</v>
      </c>
      <c r="H48" s="2">
        <v>20765008</v>
      </c>
      <c r="I48" s="2" t="s">
        <v>81</v>
      </c>
      <c r="J48" s="12" t="s">
        <v>84</v>
      </c>
      <c r="K48" s="16">
        <v>45231</v>
      </c>
      <c r="L48" s="16">
        <v>47483</v>
      </c>
      <c r="M48" s="13">
        <f t="shared" si="4"/>
        <v>0.25</v>
      </c>
      <c r="N48" s="22" t="s">
        <v>111</v>
      </c>
      <c r="O48" s="2" t="s">
        <v>100</v>
      </c>
      <c r="P48" s="25">
        <v>1516885.5625</v>
      </c>
      <c r="Q48" s="25">
        <v>0</v>
      </c>
      <c r="R48" s="25">
        <v>4550656.6875</v>
      </c>
      <c r="S48" s="25">
        <v>0</v>
      </c>
      <c r="T48" s="25">
        <v>6067542.25</v>
      </c>
      <c r="U48" s="14" t="s">
        <v>87</v>
      </c>
      <c r="W48" s="25">
        <v>0</v>
      </c>
      <c r="X48" s="40">
        <v>0</v>
      </c>
    </row>
    <row r="49" spans="2:24" s="2" customFormat="1" ht="18.75" customHeight="1" x14ac:dyDescent="0.25">
      <c r="B49" s="29" t="s">
        <v>38</v>
      </c>
      <c r="C49" s="12">
        <v>13</v>
      </c>
      <c r="D49" s="2" t="s">
        <v>40</v>
      </c>
      <c r="E49" s="12">
        <v>111</v>
      </c>
      <c r="F49" s="2">
        <v>305343</v>
      </c>
      <c r="G49" s="2" t="s">
        <v>59</v>
      </c>
      <c r="H49" s="2">
        <v>20747400</v>
      </c>
      <c r="I49" s="2" t="s">
        <v>76</v>
      </c>
      <c r="J49" s="12" t="s">
        <v>84</v>
      </c>
      <c r="K49" s="16">
        <v>45200</v>
      </c>
      <c r="L49" s="16">
        <v>47483</v>
      </c>
      <c r="M49" s="13">
        <f t="shared" si="4"/>
        <v>0.25</v>
      </c>
      <c r="N49" s="22" t="s">
        <v>106</v>
      </c>
      <c r="O49" s="2" t="s">
        <v>96</v>
      </c>
      <c r="P49" s="25">
        <v>14785034</v>
      </c>
      <c r="Q49" s="25">
        <v>0</v>
      </c>
      <c r="R49" s="25">
        <v>44355102</v>
      </c>
      <c r="S49" s="25">
        <v>3266127</v>
      </c>
      <c r="T49" s="25">
        <v>62406263</v>
      </c>
      <c r="U49" s="14" t="s">
        <v>87</v>
      </c>
      <c r="W49" s="25">
        <v>0</v>
      </c>
      <c r="X49" s="40">
        <v>0</v>
      </c>
    </row>
    <row r="50" spans="2:24" s="2" customFormat="1" ht="18.75" customHeight="1" x14ac:dyDescent="0.25">
      <c r="B50" s="29" t="s">
        <v>38</v>
      </c>
      <c r="C50" s="12">
        <v>14</v>
      </c>
      <c r="D50" s="2" t="s">
        <v>40</v>
      </c>
      <c r="E50" s="12">
        <v>111</v>
      </c>
      <c r="F50" s="2">
        <v>309397</v>
      </c>
      <c r="G50" s="2" t="s">
        <v>60</v>
      </c>
      <c r="H50" s="2">
        <v>38918422</v>
      </c>
      <c r="I50" s="2" t="s">
        <v>74</v>
      </c>
      <c r="J50" s="12" t="s">
        <v>84</v>
      </c>
      <c r="K50" s="16">
        <v>45292</v>
      </c>
      <c r="L50" s="16">
        <v>47483</v>
      </c>
      <c r="M50" s="13">
        <f t="shared" si="4"/>
        <v>0.25</v>
      </c>
      <c r="N50" s="22" t="s">
        <v>104</v>
      </c>
      <c r="O50" s="2" t="s">
        <v>94</v>
      </c>
      <c r="P50" s="25">
        <v>27610306.75</v>
      </c>
      <c r="Q50" s="25">
        <v>0</v>
      </c>
      <c r="R50" s="25">
        <v>82830920.25</v>
      </c>
      <c r="S50" s="25">
        <v>0</v>
      </c>
      <c r="T50" s="25">
        <v>110441227</v>
      </c>
      <c r="U50" s="14" t="s">
        <v>87</v>
      </c>
      <c r="W50" s="25">
        <v>0</v>
      </c>
      <c r="X50" s="40">
        <v>0</v>
      </c>
    </row>
    <row r="51" spans="2:24" s="2" customFormat="1" ht="18.75" customHeight="1" x14ac:dyDescent="0.25">
      <c r="B51" s="29" t="s">
        <v>38</v>
      </c>
      <c r="C51" s="12">
        <v>15</v>
      </c>
      <c r="D51" s="2" t="s">
        <v>40</v>
      </c>
      <c r="E51" s="12">
        <v>111</v>
      </c>
      <c r="F51" s="2">
        <v>305183</v>
      </c>
      <c r="G51" s="2" t="s">
        <v>61</v>
      </c>
      <c r="H51" s="2">
        <v>20737431</v>
      </c>
      <c r="I51" s="2" t="s">
        <v>78</v>
      </c>
      <c r="J51" s="12" t="s">
        <v>84</v>
      </c>
      <c r="K51" s="16">
        <v>45200</v>
      </c>
      <c r="L51" s="16">
        <v>47483</v>
      </c>
      <c r="M51" s="13">
        <f t="shared" si="4"/>
        <v>0.25</v>
      </c>
      <c r="N51" s="22" t="s">
        <v>108</v>
      </c>
      <c r="O51" s="2" t="s">
        <v>98</v>
      </c>
      <c r="P51" s="25">
        <v>15934659.5</v>
      </c>
      <c r="Q51" s="25">
        <v>0</v>
      </c>
      <c r="R51" s="25">
        <v>47803978.5</v>
      </c>
      <c r="S51" s="25">
        <v>10277447</v>
      </c>
      <c r="T51" s="25">
        <v>74016085</v>
      </c>
      <c r="U51" s="14" t="s">
        <v>87</v>
      </c>
      <c r="W51" s="25">
        <v>0</v>
      </c>
      <c r="X51" s="40">
        <v>0</v>
      </c>
    </row>
    <row r="52" spans="2:24" s="2" customFormat="1" ht="18.75" customHeight="1" x14ac:dyDescent="0.25">
      <c r="B52" s="29" t="s">
        <v>38</v>
      </c>
      <c r="C52" s="12">
        <v>16</v>
      </c>
      <c r="D52" s="2" t="s">
        <v>40</v>
      </c>
      <c r="E52" s="12">
        <v>111</v>
      </c>
      <c r="F52" s="2">
        <v>308867</v>
      </c>
      <c r="G52" s="2" t="s">
        <v>62</v>
      </c>
      <c r="H52" s="2">
        <v>20765792</v>
      </c>
      <c r="I52" s="2" t="s">
        <v>82</v>
      </c>
      <c r="J52" s="12" t="s">
        <v>84</v>
      </c>
      <c r="K52" s="16">
        <v>45231</v>
      </c>
      <c r="L52" s="16">
        <v>47483</v>
      </c>
      <c r="M52" s="13">
        <f t="shared" si="4"/>
        <v>0.25</v>
      </c>
      <c r="N52" s="22" t="s">
        <v>102</v>
      </c>
      <c r="O52" s="2" t="s">
        <v>101</v>
      </c>
      <c r="P52" s="25">
        <v>1869825.5</v>
      </c>
      <c r="Q52" s="25">
        <v>0</v>
      </c>
      <c r="R52" s="25">
        <v>5609476.5</v>
      </c>
      <c r="S52" s="25">
        <v>0</v>
      </c>
      <c r="T52" s="25">
        <v>7479302</v>
      </c>
      <c r="U52" s="14" t="s">
        <v>87</v>
      </c>
      <c r="W52" s="25">
        <v>0</v>
      </c>
      <c r="X52" s="40">
        <v>0</v>
      </c>
    </row>
    <row r="53" spans="2:24" s="2" customFormat="1" ht="18.75" customHeight="1" x14ac:dyDescent="0.25">
      <c r="B53" s="29" t="s">
        <v>38</v>
      </c>
      <c r="C53" s="12">
        <v>17</v>
      </c>
      <c r="D53" s="2" t="s">
        <v>40</v>
      </c>
      <c r="E53" s="12">
        <v>111</v>
      </c>
      <c r="F53" s="2">
        <v>305754</v>
      </c>
      <c r="G53" s="2" t="s">
        <v>63</v>
      </c>
      <c r="H53" s="2">
        <v>20765792</v>
      </c>
      <c r="I53" s="2" t="s">
        <v>82</v>
      </c>
      <c r="J53" s="12" t="s">
        <v>84</v>
      </c>
      <c r="K53" s="16">
        <v>45200</v>
      </c>
      <c r="L53" s="16">
        <v>47483</v>
      </c>
      <c r="M53" s="13">
        <f t="shared" si="4"/>
        <v>0.25</v>
      </c>
      <c r="N53" s="22" t="s">
        <v>102</v>
      </c>
      <c r="O53" s="2" t="s">
        <v>101</v>
      </c>
      <c r="P53" s="25">
        <v>16119659.25</v>
      </c>
      <c r="Q53" s="25">
        <v>0</v>
      </c>
      <c r="R53" s="25">
        <v>48358977.75</v>
      </c>
      <c r="S53" s="25">
        <v>7249846</v>
      </c>
      <c r="T53" s="25">
        <v>71728483</v>
      </c>
      <c r="U53" s="14" t="s">
        <v>87</v>
      </c>
      <c r="W53" s="25">
        <v>0</v>
      </c>
      <c r="X53" s="40">
        <v>0</v>
      </c>
    </row>
    <row r="54" spans="2:24" s="2" customFormat="1" ht="18.75" customHeight="1" x14ac:dyDescent="0.25">
      <c r="B54" s="29" t="s">
        <v>38</v>
      </c>
      <c r="C54" s="12">
        <v>18</v>
      </c>
      <c r="D54" s="2" t="s">
        <v>40</v>
      </c>
      <c r="E54" s="12">
        <v>111</v>
      </c>
      <c r="F54" s="2">
        <v>308925</v>
      </c>
      <c r="G54" s="2" t="s">
        <v>64</v>
      </c>
      <c r="H54" s="2">
        <v>20779330</v>
      </c>
      <c r="I54" s="2" t="s">
        <v>75</v>
      </c>
      <c r="J54" s="12" t="s">
        <v>84</v>
      </c>
      <c r="K54" s="16">
        <v>45231</v>
      </c>
      <c r="L54" s="16">
        <v>47483</v>
      </c>
      <c r="M54" s="13">
        <f t="shared" si="4"/>
        <v>0.25</v>
      </c>
      <c r="N54" s="22" t="s">
        <v>105</v>
      </c>
      <c r="O54" s="2" t="s">
        <v>95</v>
      </c>
      <c r="P54" s="25">
        <v>1823723.375</v>
      </c>
      <c r="Q54" s="25">
        <v>0</v>
      </c>
      <c r="R54" s="25">
        <v>5471170.125</v>
      </c>
      <c r="S54" s="25">
        <v>0</v>
      </c>
      <c r="T54" s="25">
        <v>7294893.5</v>
      </c>
      <c r="U54" s="14" t="s">
        <v>87</v>
      </c>
      <c r="W54" s="25">
        <v>0</v>
      </c>
      <c r="X54" s="40">
        <v>0</v>
      </c>
    </row>
    <row r="55" spans="2:24" s="2" customFormat="1" ht="18.75" customHeight="1" x14ac:dyDescent="0.25">
      <c r="B55" s="29" t="s">
        <v>38</v>
      </c>
      <c r="C55" s="12">
        <v>19</v>
      </c>
      <c r="D55" s="2" t="s">
        <v>40</v>
      </c>
      <c r="E55" s="12">
        <v>111</v>
      </c>
      <c r="F55" s="2">
        <v>309026</v>
      </c>
      <c r="G55" s="2" t="s">
        <v>65</v>
      </c>
      <c r="H55" s="2">
        <v>20806019</v>
      </c>
      <c r="I55" s="2" t="s">
        <v>79</v>
      </c>
      <c r="J55" s="12" t="s">
        <v>84</v>
      </c>
      <c r="K55" s="16">
        <v>45231</v>
      </c>
      <c r="L55" s="16">
        <v>47483</v>
      </c>
      <c r="M55" s="13">
        <f t="shared" si="4"/>
        <v>0.25</v>
      </c>
      <c r="N55" s="22" t="s">
        <v>104</v>
      </c>
      <c r="O55" s="2" t="s">
        <v>94</v>
      </c>
      <c r="P55" s="25">
        <v>1783491.1325000001</v>
      </c>
      <c r="Q55" s="25">
        <v>0</v>
      </c>
      <c r="R55" s="25">
        <v>5350473.3975</v>
      </c>
      <c r="S55" s="25">
        <v>0</v>
      </c>
      <c r="T55" s="25">
        <v>7133964.5300000003</v>
      </c>
      <c r="U55" s="14" t="s">
        <v>87</v>
      </c>
      <c r="W55" s="25">
        <v>0</v>
      </c>
      <c r="X55" s="40">
        <v>0</v>
      </c>
    </row>
    <row r="56" spans="2:24" s="2" customFormat="1" ht="18.75" customHeight="1" x14ac:dyDescent="0.25">
      <c r="B56" s="29" t="s">
        <v>38</v>
      </c>
      <c r="C56" s="12">
        <v>20</v>
      </c>
      <c r="D56" s="2" t="s">
        <v>40</v>
      </c>
      <c r="E56" s="12">
        <v>111</v>
      </c>
      <c r="F56" s="2">
        <v>305538</v>
      </c>
      <c r="G56" s="2" t="s">
        <v>66</v>
      </c>
      <c r="H56" s="2">
        <v>20765008</v>
      </c>
      <c r="I56" s="2" t="s">
        <v>81</v>
      </c>
      <c r="J56" s="12" t="s">
        <v>84</v>
      </c>
      <c r="K56" s="16">
        <v>45200</v>
      </c>
      <c r="L56" s="16">
        <v>47483</v>
      </c>
      <c r="M56" s="13">
        <f t="shared" si="4"/>
        <v>0.25</v>
      </c>
      <c r="N56" s="22" t="s">
        <v>111</v>
      </c>
      <c r="O56" s="2" t="s">
        <v>100</v>
      </c>
      <c r="P56" s="25">
        <v>16503879.25</v>
      </c>
      <c r="Q56" s="25">
        <v>0</v>
      </c>
      <c r="R56" s="25">
        <v>49511637.75</v>
      </c>
      <c r="S56" s="25">
        <v>3942647</v>
      </c>
      <c r="T56" s="25">
        <v>69958164</v>
      </c>
      <c r="U56" s="14" t="s">
        <v>87</v>
      </c>
      <c r="W56" s="25">
        <v>0</v>
      </c>
      <c r="X56" s="40">
        <v>0</v>
      </c>
    </row>
    <row r="57" spans="2:24" s="2" customFormat="1" ht="18.75" customHeight="1" x14ac:dyDescent="0.25">
      <c r="B57" s="29" t="s">
        <v>38</v>
      </c>
      <c r="C57" s="12">
        <v>21</v>
      </c>
      <c r="D57" s="2" t="s">
        <v>40</v>
      </c>
      <c r="E57" s="12">
        <v>111</v>
      </c>
      <c r="F57" s="2">
        <v>306347</v>
      </c>
      <c r="G57" s="2" t="s">
        <v>67</v>
      </c>
      <c r="H57" s="2">
        <v>20771840</v>
      </c>
      <c r="I57" s="2" t="s">
        <v>77</v>
      </c>
      <c r="J57" s="12" t="s">
        <v>84</v>
      </c>
      <c r="K57" s="16">
        <v>45200</v>
      </c>
      <c r="L57" s="16">
        <v>47483</v>
      </c>
      <c r="M57" s="13">
        <f t="shared" si="4"/>
        <v>0.25</v>
      </c>
      <c r="N57" s="22" t="s">
        <v>107</v>
      </c>
      <c r="O57" s="2" t="s">
        <v>97</v>
      </c>
      <c r="P57" s="25">
        <v>15024141</v>
      </c>
      <c r="Q57" s="25">
        <v>0</v>
      </c>
      <c r="R57" s="25">
        <v>45072423</v>
      </c>
      <c r="S57" s="25">
        <v>3644514</v>
      </c>
      <c r="T57" s="25">
        <v>63741078</v>
      </c>
      <c r="U57" s="14" t="s">
        <v>87</v>
      </c>
      <c r="W57" s="25">
        <v>0</v>
      </c>
      <c r="X57" s="40">
        <v>0</v>
      </c>
    </row>
    <row r="58" spans="2:24" s="2" customFormat="1" ht="18.75" customHeight="1" x14ac:dyDescent="0.25">
      <c r="B58" s="29" t="s">
        <v>38</v>
      </c>
      <c r="C58" s="12">
        <v>22</v>
      </c>
      <c r="D58" s="2" t="s">
        <v>40</v>
      </c>
      <c r="E58" s="12">
        <v>111</v>
      </c>
      <c r="F58" s="2">
        <v>312857</v>
      </c>
      <c r="G58" s="2" t="s">
        <v>68</v>
      </c>
      <c r="H58" s="2">
        <v>20765792</v>
      </c>
      <c r="I58" s="2" t="s">
        <v>82</v>
      </c>
      <c r="J58" s="12" t="s">
        <v>84</v>
      </c>
      <c r="K58" s="16">
        <v>45292</v>
      </c>
      <c r="L58" s="16">
        <v>47483</v>
      </c>
      <c r="M58" s="13">
        <f t="shared" si="4"/>
        <v>0.25</v>
      </c>
      <c r="N58" s="22" t="s">
        <v>102</v>
      </c>
      <c r="O58" s="2" t="s">
        <v>101</v>
      </c>
      <c r="P58" s="25">
        <v>756506.8</v>
      </c>
      <c r="Q58" s="25">
        <v>0</v>
      </c>
      <c r="R58" s="25">
        <v>2269520.4</v>
      </c>
      <c r="S58" s="25">
        <v>0</v>
      </c>
      <c r="T58" s="25">
        <v>3026027.2</v>
      </c>
      <c r="U58" s="14" t="s">
        <v>87</v>
      </c>
      <c r="W58" s="25">
        <v>0</v>
      </c>
      <c r="X58" s="40">
        <v>0</v>
      </c>
    </row>
    <row r="59" spans="2:24" s="2" customFormat="1" ht="18.75" customHeight="1" x14ac:dyDescent="0.25">
      <c r="B59" s="29" t="s">
        <v>38</v>
      </c>
      <c r="C59" s="12">
        <v>23</v>
      </c>
      <c r="D59" s="2" t="s">
        <v>40</v>
      </c>
      <c r="E59" s="12">
        <v>111</v>
      </c>
      <c r="F59" s="2">
        <v>315969</v>
      </c>
      <c r="G59" s="2" t="s">
        <v>114</v>
      </c>
      <c r="H59" s="2">
        <v>20806019</v>
      </c>
      <c r="I59" s="2" t="s">
        <v>79</v>
      </c>
      <c r="J59" s="12" t="s">
        <v>84</v>
      </c>
      <c r="K59" s="16">
        <v>45261</v>
      </c>
      <c r="L59" s="16">
        <v>46387</v>
      </c>
      <c r="M59" s="13">
        <f t="shared" si="4"/>
        <v>0.25000000237327952</v>
      </c>
      <c r="N59" s="22" t="s">
        <v>104</v>
      </c>
      <c r="O59" s="2" t="s">
        <v>94</v>
      </c>
      <c r="P59" s="25">
        <v>526697.34</v>
      </c>
      <c r="Q59" s="25">
        <v>0</v>
      </c>
      <c r="R59" s="25">
        <v>1580092</v>
      </c>
      <c r="S59" s="25">
        <v>0</v>
      </c>
      <c r="T59" s="25">
        <v>2106789.34</v>
      </c>
      <c r="U59" s="14" t="s">
        <v>87</v>
      </c>
      <c r="W59" s="25">
        <v>0</v>
      </c>
      <c r="X59" s="40">
        <v>0</v>
      </c>
    </row>
    <row r="60" spans="2:24" s="2" customFormat="1" ht="18.75" customHeight="1" thickBot="1" x14ac:dyDescent="0.3">
      <c r="B60" s="29" t="s">
        <v>38</v>
      </c>
      <c r="C60" s="12">
        <v>24</v>
      </c>
      <c r="D60" s="2" t="s">
        <v>40</v>
      </c>
      <c r="E60" s="12">
        <v>111</v>
      </c>
      <c r="F60" s="2">
        <v>316193</v>
      </c>
      <c r="G60" s="2" t="s">
        <v>115</v>
      </c>
      <c r="H60" s="2">
        <v>20747400</v>
      </c>
      <c r="I60" s="2" t="s">
        <v>76</v>
      </c>
      <c r="J60" s="12" t="s">
        <v>84</v>
      </c>
      <c r="K60" s="16">
        <v>45292</v>
      </c>
      <c r="L60" s="16">
        <v>47483</v>
      </c>
      <c r="M60" s="13">
        <f t="shared" si="4"/>
        <v>0.25</v>
      </c>
      <c r="N60" s="22" t="s">
        <v>106</v>
      </c>
      <c r="O60" s="2" t="s">
        <v>96</v>
      </c>
      <c r="P60" s="25">
        <v>571878.03249999997</v>
      </c>
      <c r="Q60" s="25">
        <v>0</v>
      </c>
      <c r="R60" s="25">
        <v>1715634.0974999999</v>
      </c>
      <c r="S60" s="25">
        <v>0</v>
      </c>
      <c r="T60" s="25">
        <v>2287512.13</v>
      </c>
      <c r="U60" s="14" t="s">
        <v>87</v>
      </c>
      <c r="W60" s="25">
        <v>0</v>
      </c>
      <c r="X60" s="40">
        <v>0</v>
      </c>
    </row>
    <row r="61" spans="2:24" s="11" customFormat="1" ht="40.5" customHeight="1" thickTop="1" thickBot="1" x14ac:dyDescent="0.3">
      <c r="B61" s="5" t="s">
        <v>89</v>
      </c>
      <c r="C61" s="6">
        <f>COUNT(C37:C60)</f>
        <v>24</v>
      </c>
      <c r="D61" s="7"/>
      <c r="E61" s="6"/>
      <c r="F61" s="7"/>
      <c r="G61" s="7"/>
      <c r="H61" s="7"/>
      <c r="I61" s="7"/>
      <c r="J61" s="6"/>
      <c r="K61" s="17"/>
      <c r="L61" s="17"/>
      <c r="M61" s="8"/>
      <c r="N61" s="23"/>
      <c r="O61" s="7"/>
      <c r="P61" s="26">
        <f t="shared" ref="P61:X61" si="5">SUM(P37:P60)</f>
        <v>171219704.47499999</v>
      </c>
      <c r="Q61" s="26">
        <f t="shared" si="5"/>
        <v>0</v>
      </c>
      <c r="R61" s="26">
        <f t="shared" si="5"/>
        <v>513659113.40499997</v>
      </c>
      <c r="S61" s="26">
        <f t="shared" si="5"/>
        <v>39071144.899999999</v>
      </c>
      <c r="T61" s="26">
        <f t="shared" si="5"/>
        <v>723949962.77999997</v>
      </c>
      <c r="U61" s="9"/>
      <c r="V61" s="26"/>
      <c r="W61" s="26">
        <f t="shared" si="5"/>
        <v>0</v>
      </c>
      <c r="X61" s="31">
        <f t="shared" si="5"/>
        <v>0</v>
      </c>
    </row>
    <row r="62" spans="2:24" s="11" customFormat="1" ht="40.5" customHeight="1" thickTop="1" thickBot="1" x14ac:dyDescent="0.3">
      <c r="B62" s="5" t="s">
        <v>90</v>
      </c>
      <c r="C62" s="6">
        <f>C36+C34+C32+C30+C28+C26+C24+C22+C20+C61</f>
        <v>33</v>
      </c>
      <c r="D62" s="7"/>
      <c r="E62" s="6"/>
      <c r="F62" s="7"/>
      <c r="G62" s="7"/>
      <c r="H62" s="7"/>
      <c r="I62" s="7"/>
      <c r="J62" s="6"/>
      <c r="K62" s="17"/>
      <c r="L62" s="17"/>
      <c r="M62" s="8"/>
      <c r="N62" s="23"/>
      <c r="O62" s="7"/>
      <c r="P62" s="26">
        <f>P36+P34+P32+P30+P28+P26+P24+P22+P20+P61</f>
        <v>320671840.63151681</v>
      </c>
      <c r="Q62" s="26">
        <f>Q36+Q34+Q32+Q30+Q28+Q26+Q24+Q22+Q20+Q61</f>
        <v>45949907.861348324</v>
      </c>
      <c r="R62" s="26">
        <f>R36+R34+R32+R30+R28+R26+R24+R22+R20+R61</f>
        <v>513863541.71713477</v>
      </c>
      <c r="S62" s="26">
        <f>S36+S34+S32+S30+S28+S26+S24+S22+S20+S61</f>
        <v>39071144.899999999</v>
      </c>
      <c r="T62" s="26">
        <f>T36+T34+T32+T30+T28+T26+T24+T22+T20+T61</f>
        <v>919556435.11000001</v>
      </c>
      <c r="U62" s="9"/>
      <c r="V62" s="7"/>
      <c r="W62" s="26">
        <f>W36+W34+W32+W30+W28+W26+W24+W22+W20+W61</f>
        <v>0</v>
      </c>
      <c r="X62" s="31">
        <f>X36+X34+X32+X30+X28+X26+X24+X22+X20+X61</f>
        <v>0</v>
      </c>
    </row>
    <row r="63" spans="2:24" s="11" customFormat="1" ht="40.5" customHeight="1" thickTop="1" thickBot="1" x14ac:dyDescent="0.3">
      <c r="B63" s="41" t="s">
        <v>91</v>
      </c>
      <c r="C63" s="6">
        <v>33</v>
      </c>
      <c r="D63" s="7"/>
      <c r="E63" s="6"/>
      <c r="F63" s="7"/>
      <c r="G63" s="7"/>
      <c r="H63" s="7"/>
      <c r="I63" s="7"/>
      <c r="J63" s="6"/>
      <c r="K63" s="17"/>
      <c r="L63" s="17"/>
      <c r="M63" s="8"/>
      <c r="N63" s="23"/>
      <c r="O63" s="7"/>
      <c r="P63" s="26">
        <f>P62</f>
        <v>320671840.63151681</v>
      </c>
      <c r="Q63" s="26">
        <f t="shared" ref="Q63:X63" si="6">Q62</f>
        <v>45949907.861348324</v>
      </c>
      <c r="R63" s="26">
        <f t="shared" si="6"/>
        <v>513863541.71713477</v>
      </c>
      <c r="S63" s="26">
        <f t="shared" si="6"/>
        <v>39071144.899999999</v>
      </c>
      <c r="T63" s="26">
        <f t="shared" si="6"/>
        <v>919556435.11000001</v>
      </c>
      <c r="U63" s="26"/>
      <c r="V63" s="26"/>
      <c r="W63" s="26">
        <f t="shared" si="6"/>
        <v>0</v>
      </c>
      <c r="X63" s="31">
        <f t="shared" si="6"/>
        <v>0</v>
      </c>
    </row>
    <row r="64" spans="2:24" ht="13.5" thickTop="1" x14ac:dyDescent="0.2"/>
  </sheetData>
  <autoFilter ref="B10:X10" xr:uid="{00000000-0001-0000-0000-000000000000}"/>
  <mergeCells count="24">
    <mergeCell ref="S7:S9"/>
    <mergeCell ref="U7:U9"/>
    <mergeCell ref="V7:V9"/>
    <mergeCell ref="W7:X7"/>
    <mergeCell ref="P8:Q8"/>
    <mergeCell ref="R8:R9"/>
    <mergeCell ref="W8:W9"/>
    <mergeCell ref="X8:X9"/>
    <mergeCell ref="T7:T9"/>
    <mergeCell ref="L7:L9"/>
    <mergeCell ref="M7:M9"/>
    <mergeCell ref="N7:N9"/>
    <mergeCell ref="O7:O9"/>
    <mergeCell ref="P7:R7"/>
    <mergeCell ref="G7:G9"/>
    <mergeCell ref="I7:I9"/>
    <mergeCell ref="J7:J9"/>
    <mergeCell ref="K7:K9"/>
    <mergeCell ref="H7:H9"/>
    <mergeCell ref="B7:B9"/>
    <mergeCell ref="C7:C9"/>
    <mergeCell ref="D7:D9"/>
    <mergeCell ref="E7:E9"/>
    <mergeCell ref="F7:F9"/>
  </mergeCells>
  <conditionalFormatting sqref="F1:F1048576">
    <cfRule type="duplicateValues" dxfId="0" priority="1"/>
  </conditionalFormatting>
  <pageMargins left="0.7" right="0.7" top="0.75" bottom="0.75" header="0.3" footer="0.3"/>
  <ignoredErrors>
    <ignoredError sqref="C20 Q20:T20 W20:X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Lista PEO_29.02.2024 -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Ioana Chiriac</dc:creator>
  <cp:lastModifiedBy>Ioana Chiriac</cp:lastModifiedBy>
  <dcterms:created xsi:type="dcterms:W3CDTF">2015-06-05T18:17:20Z</dcterms:created>
  <dcterms:modified xsi:type="dcterms:W3CDTF">2024-03-13T06:38:02Z</dcterms:modified>
</cp:coreProperties>
</file>