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ioana.chiriac\Desktop\"/>
    </mc:Choice>
  </mc:AlternateContent>
  <xr:revisionPtr revIDLastSave="0" documentId="13_ncr:1_{A105B092-4626-4EB1-A09F-F252784E8A9D}" xr6:coauthVersionLast="47" xr6:coauthVersionMax="47" xr10:uidLastSave="{00000000-0000-0000-0000-000000000000}"/>
  <bookViews>
    <workbookView xWindow="-120" yWindow="-120" windowWidth="29040" windowHeight="15840" xr2:uid="{00000000-000D-0000-FFFF-FFFF00000000}"/>
  </bookViews>
  <sheets>
    <sheet name="Lista PEO_31.03.2024" sheetId="1" r:id="rId1"/>
  </sheets>
  <definedNames>
    <definedName name="_xlnm._FilterDatabase" localSheetId="0" hidden="1">'Lista PEO_31.03.2024'!$A$10:$AA$88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1" l="1"/>
  <c r="Z46" i="1"/>
  <c r="W46" i="1"/>
  <c r="V46" i="1"/>
  <c r="U46" i="1"/>
  <c r="T46" i="1"/>
  <c r="S46" i="1"/>
  <c r="AA42" i="1"/>
  <c r="Z42" i="1"/>
  <c r="W42" i="1"/>
  <c r="V42" i="1"/>
  <c r="U42" i="1"/>
  <c r="T42" i="1"/>
  <c r="S42" i="1"/>
  <c r="S39" i="1"/>
  <c r="AA52" i="1"/>
  <c r="Z52" i="1"/>
  <c r="W52" i="1"/>
  <c r="V52" i="1"/>
  <c r="U52" i="1"/>
  <c r="T52" i="1"/>
  <c r="S52" i="1"/>
  <c r="S86" i="1"/>
  <c r="C86" i="1"/>
  <c r="C42" i="1"/>
  <c r="Z86" i="1" l="1"/>
  <c r="AA86" i="1"/>
  <c r="W86" i="1"/>
  <c r="V86" i="1"/>
  <c r="U86" i="1"/>
  <c r="T86" i="1"/>
  <c r="O82" i="1"/>
  <c r="O83" i="1"/>
  <c r="O84" i="1"/>
  <c r="O85" i="1"/>
  <c r="O41" i="1" l="1"/>
  <c r="O40" i="1"/>
  <c r="AA55" i="1" l="1"/>
  <c r="Z55" i="1"/>
  <c r="T55" i="1"/>
  <c r="U55" i="1"/>
  <c r="V55" i="1"/>
  <c r="W55" i="1"/>
  <c r="S55" i="1"/>
  <c r="S87" i="1" s="1"/>
  <c r="C55" i="1"/>
  <c r="W39" i="1" l="1"/>
  <c r="V39" i="1"/>
  <c r="U39" i="1"/>
  <c r="T39" i="1"/>
  <c r="C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44" i="1" l="1"/>
  <c r="C46" i="1"/>
  <c r="C48" i="1"/>
  <c r="O77" i="1" l="1"/>
  <c r="O80" i="1" l="1"/>
  <c r="O81" i="1"/>
  <c r="Z87" i="1" l="1"/>
  <c r="Z88" i="1" s="1"/>
  <c r="U87" i="1"/>
  <c r="U88" i="1" s="1"/>
  <c r="S88" i="1"/>
  <c r="T87" i="1"/>
  <c r="T88" i="1" s="1"/>
  <c r="C57" i="1"/>
  <c r="C52" i="1"/>
  <c r="C50" i="1"/>
  <c r="AA87" i="1" l="1"/>
  <c r="AA88" i="1" s="1"/>
  <c r="W87" i="1"/>
  <c r="V87" i="1"/>
  <c r="V88" i="1" s="1"/>
  <c r="C87" i="1"/>
  <c r="C88" i="1" s="1"/>
  <c r="O58" i="1"/>
  <c r="O59" i="1"/>
  <c r="O60" i="1"/>
  <c r="O61" i="1"/>
  <c r="O62" i="1"/>
  <c r="O63" i="1"/>
  <c r="O64" i="1"/>
  <c r="O65" i="1"/>
  <c r="O66" i="1"/>
  <c r="O67" i="1"/>
  <c r="O68" i="1"/>
  <c r="O69" i="1"/>
  <c r="O70" i="1"/>
  <c r="O71" i="1"/>
  <c r="O72" i="1"/>
  <c r="O73" i="1"/>
  <c r="O74" i="1"/>
  <c r="O75" i="1"/>
  <c r="O76" i="1"/>
  <c r="O78" i="1"/>
  <c r="O79" i="1"/>
  <c r="W88" i="1" l="1"/>
</calcChain>
</file>

<file path=xl/sharedStrings.xml><?xml version="1.0" encoding="utf-8"?>
<sst xmlns="http://schemas.openxmlformats.org/spreadsheetml/2006/main" count="724" uniqueCount="291">
  <si>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</si>
  <si>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</si>
  <si>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</si>
  <si>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</si>
  <si>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</si>
  <si>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</si>
  <si>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</si>
  <si>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</si>
  <si>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</si>
  <si>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</si>
  <si>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</si>
  <si>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</si>
  <si>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</si>
  <si>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</si>
  <si>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</si>
  <si>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</si>
  <si>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</si>
  <si>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</si>
  <si>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SE</t>
  </si>
  <si>
    <t>TOTAL OIR SVO</t>
  </si>
  <si>
    <t>TOTAL OIR NV</t>
  </si>
  <si>
    <t>TOTAL OIR NE</t>
  </si>
  <si>
    <t>TOTAL OIR BI</t>
  </si>
  <si>
    <t>TOTAL OI ME</t>
  </si>
  <si>
    <t>TOTAL OIR CENTRU</t>
  </si>
  <si>
    <t>TOTAL OIR VEST</t>
  </si>
  <si>
    <t xml:space="preserve"> OI ME</t>
  </si>
  <si>
    <t xml:space="preserve"> OIR CENTRU</t>
  </si>
  <si>
    <t xml:space="preserve"> OIR NE</t>
  </si>
  <si>
    <t xml:space="preserve"> OIR NV</t>
  </si>
  <si>
    <t xml:space="preserve"> OIR SE</t>
  </si>
  <si>
    <t xml:space="preserve"> OIR SVO</t>
  </si>
  <si>
    <t xml:space="preserve"> OIR VEST</t>
  </si>
  <si>
    <t xml:space="preserve"> OIR SM</t>
  </si>
  <si>
    <t xml:space="preserve">Lider </t>
  </si>
  <si>
    <t>Parteneri</t>
  </si>
  <si>
    <t>Data de începere a proiectului
 (zz.ll.annn)</t>
  </si>
  <si>
    <t>AM PEO</t>
  </si>
  <si>
    <t>P1.Modernizarea instituțiilor pieței muncii</t>
  </si>
  <si>
    <t>P10.Asistență tehnică pentru facilitarea și eficientizarea managementului Programului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</si>
  <si>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</si>
  <si>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</si>
  <si>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</si>
  <si>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</si>
  <si>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</si>
  <si>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</si>
  <si>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Sprijin acordat DGPECU pentru sustinerea cheltuielilor aferente personalului in afara organigramei - PEO</t>
  </si>
  <si>
    <t xml:space="preserve">Sprijin acordat Organismului Intermediar Regional pentru Programe Europene Capital Uman Regiunea Vest prin asigurarea resurselor necesare pentru plata utilitatilor si a serviciilor necesare functionarii si indeplinirii atributiilor delegate </t>
  </si>
  <si>
    <t>Închiriere spații necesare funcționării OIR PECU REGIUNEA NORD VEST decontate din PEO</t>
  </si>
  <si>
    <t>Închiriere spațiu necesar funcționării OIR PECU- REGIUNEA SUD-MUNTENIA, decontat prin PEO</t>
  </si>
  <si>
    <t>Sprijin in vederea inchirierii de spații necesare funcționării OIR PECU REGIUNEA SUD – EST suportat din PEO</t>
  </si>
  <si>
    <t>Sprijin pentru finanțarea cheltuielilor de personal efectuate de OIR BI, pentru personalul implicat in PEO</t>
  </si>
  <si>
    <t xml:space="preserve">Sprijin pentru AM PEO in gestionarea PEO prin asigurarea cheltuielilor cu chiria </t>
  </si>
  <si>
    <t>NE PEO - Închiriere spații necesare funcționării Organismului Intermediar Nord-Est</t>
  </si>
  <si>
    <t>Sprijin pentru Organismul Intermediar Regional pentru Programe Europene Capital Uman Regiunea Vest in vederea asigurării resursei umane necesare pentru indeplinirea atributiilor delegate in perioada 2023-2029</t>
  </si>
  <si>
    <t>Servicii pentru organizarea celei de-a doua reuniuni ordinare din anul 2023 a Comitetului de monitorizare pentru PEO si PoIDS 2021-2027 si reuniunea Comitetului de monitorizare pentru POCU 2014-2020 (aferente PEO)</t>
  </si>
  <si>
    <t>NE PEO - Finantarea cheltuielilor personalului propriu si sprijin pentru activitatile specifice prin angajarea de personal contractual in afara organigramei</t>
  </si>
  <si>
    <t>Închiriere spații necesare funcționării OIR PECU REGIUNEA CENTRU decontate din PEO</t>
  </si>
  <si>
    <t xml:space="preserve">Sprijin pentru finantarea cheltuielilor de personal efectuate de OIR PECU REGIUNEA NORD VEST,  pentru implementarea PEO </t>
  </si>
  <si>
    <t>Sprijin acordat DGPECU pentru sustinerea cheltuielilor aferente personalului din aparatul propriu-sursa PEO</t>
  </si>
  <si>
    <t>Sprijin pentru finanțarea cheltuielilor de personal OIRPECU Regiunea Sud-Est pentru implementarea PEO</t>
  </si>
  <si>
    <t>Închiriere spații necesare funcționării OIR PECU REGIUNEA SUD – VEST OLTENIA</t>
  </si>
  <si>
    <t xml:space="preserve">Susținerea activității OIR PECU SVO prin asigurarea cheltuielilor de personal </t>
  </si>
  <si>
    <t>Sprijin acordat Organismului Intermediar Regional pentru Programe Europene Capital Uman Regiunea Vest pentru asigurarea spatiului de birouri in perioada 2024-2029</t>
  </si>
  <si>
    <t>Închiriere spațiu necesar funcționării OIR PECU REGIUNEA BUCURESTI – ILFOV (PEO)</t>
  </si>
  <si>
    <t>CHELTUIELI SALARIALE PERSONAL PROPRIU SI CONTRACTUAL-PEO</t>
  </si>
  <si>
    <t>Imbunatatirea si consolidarea capacitatii OIR PECU Sud-Muntenia de a gestiona proiectele finantate prin Programul Educatie si Ocupare 2021-2027</t>
  </si>
  <si>
    <t>Sprijin pentru asigurarea cheltuielilor de funcționare -OIR PECU SVO</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</si>
  <si>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</si>
  <si>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</si>
  <si>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</si>
  <si>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</si>
  <si>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</si>
  <si>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MINISTERUL INVESTITIILOR SI PROIECTELOR EUROPENE</t>
  </si>
  <si>
    <t>ORGANISMUL INTERMEDIAR REGIONAL PENTRU PROGRAME EUROPENE CAPITAL UMAN - REGIUNEA VEST</t>
  </si>
  <si>
    <t>ORGANISMUL INTERMEDIAR REGIONAL PENTRU PROGRAME EUROPENE CAPITAL UMAN - REGIUNEA NORD VEST</t>
  </si>
  <si>
    <t>ORGANISMUL INTERMEDIAR REGIONAL PENTRU PROGRAME EUROPENE CAPITAL UMAN - REGIUNEA SUD - MUNTENIA</t>
  </si>
  <si>
    <t>ORGANISMUL INTERMEDIAR REGIONAL PENTRU PROGRAME EUROPENE CAPITAL UMAN - REGIUNEA SUD - EST</t>
  </si>
  <si>
    <t>ORGANISMUL INTERMEDIAR REGIONAL PENTRU PROGRAME EUROPENE CAPITAL UMAN - REGIUNEA BUCURESTI - ILFOV</t>
  </si>
  <si>
    <t>ORGANISMUL INTERMEDIAR REGIONAL PENTRU PROGRAME EUROPENE CAPITAL UMAN - REGIUNEA NORD-EST</t>
  </si>
  <si>
    <t>ORGANISMUL INTERMEDIAR REGIONAL PENTRU PROGRAME EUROPENE CAPITAL UMAN - REGIUNEA CENTRU</t>
  </si>
  <si>
    <t>ORGANISMUL INTERMEDIAR REGIONAL PENTRU PROGRAME EUROPENE CAPITAL UMAN - REGIUNEA SUD - VEST OLTENIA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</si>
  <si>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</si>
  <si>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</si>
  <si>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</si>
  <si>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</si>
  <si>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</si>
  <si>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</si>
  <si>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TOTAL AM PEO</t>
  </si>
  <si>
    <t xml:space="preserve">TOTAL PEO </t>
  </si>
  <si>
    <t xml:space="preserve">TOTAL PEO CONTRACTATE </t>
  </si>
  <si>
    <t>TOTAL OIR SM</t>
  </si>
  <si>
    <t>Bucureşti-Ilfov</t>
  </si>
  <si>
    <t>Vest</t>
  </si>
  <si>
    <t>Nord-Vest</t>
  </si>
  <si>
    <t>Sud-Muntenia</t>
  </si>
  <si>
    <t>Sud-Est</t>
  </si>
  <si>
    <t>Nord-Est</t>
  </si>
  <si>
    <t>Centru</t>
  </si>
  <si>
    <t>Sud-Vest Oltenia</t>
  </si>
  <si>
    <t>DJ</t>
  </si>
  <si>
    <t>Abreviere judet implementare proiect</t>
  </si>
  <si>
    <t>B</t>
  </si>
  <si>
    <t>TM</t>
  </si>
  <si>
    <t>CJ</t>
  </si>
  <si>
    <t>CL</t>
  </si>
  <si>
    <t>BR</t>
  </si>
  <si>
    <t>BC,IS,NT,SV,VS</t>
  </si>
  <si>
    <t>CT</t>
  </si>
  <si>
    <t>AB</t>
  </si>
  <si>
    <t>AB,AG,AR,B,BC,BH,BN,BR,BT,BV,BZ,CJ,CL,CS,CT,CV,DB,DJ,GJ,GL,GR,HD,HR,IF,IL,IS,MH,MM,MS,NT,OT,PH,SB,SJ,SM,SV,TL,TM,TR,VL,VN,VS</t>
  </si>
  <si>
    <t xml:space="preserve"> </t>
  </si>
  <si>
    <t>Sprijin acordat OIR PECU BI prin asigurarea resurselor necesare pentru plata utilitatilor si a bunurilor și serviciilor necesare functionarii si indeplinirii atributiilor delegate (PEO)</t>
  </si>
  <si>
    <t>Sprijin acordat Organismului Intermediar Regional pentru Programe Europene Capital Uman Regiunea NORD VEST prin asigurarea resurselor necesare pentru plata utilitatilor si a serviciilor necesare functionarii si indeplinirii atributiilor delegate</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</si>
  <si>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</si>
  <si>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</si>
  <si>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</si>
  <si>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</si>
  <si>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</si>
  <si>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</si>
  <si>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</si>
  <si>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</si>
  <si>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</si>
  <si>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</si>
  <si>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</si>
  <si>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</si>
  <si>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LISTA PROIECTELOR CONTRACTATE - Program Educație și Ocupare [FSE+]</t>
  </si>
  <si>
    <t>AB,B,BC,BH,BN,BT,BV,BZ,CJ,CL,CS,CT,DB,DJ,GJ,GL,GR,HD,HR,IF,IL,IS,MH,NT,PH,SB,SJ,SM,SV,TL,TM,TR,VL,VN,VS</t>
  </si>
  <si>
    <t>Cod interventie</t>
  </si>
  <si>
    <t>Rezumat proiect</t>
  </si>
  <si>
    <t xml:space="preserve">Obiectiv specific </t>
  </si>
  <si>
    <t>Raportare cut-off date 31 martie 2024</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</si>
  <si>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</si>
  <si>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AT_Asistență tehnică</t>
  </si>
  <si>
    <t>139</t>
  </si>
  <si>
    <t>180</t>
  </si>
  <si>
    <t>182</t>
  </si>
  <si>
    <t xml:space="preserve">
Obiectivul general al proiectului consta in imbunatatirea si consolidarea capacitatii DGPECU a MIPE de a gestiona proiectele finantate prin Programul Educatie si Ocupare 2021-2027 cu respectarea principiilor managementului eficient, transparentei, parteneriatului si în conformitate cu legislatia nationala si comunitara.</t>
  </si>
  <si>
    <t>Obiectivul general al proiectului este asigurarea resurselor financiare necesare Organismului Intermediar Regional pentru Programe Europene Capital Uman Regiunea Vest pentru asigurarea utilităților și serviciilor necesare bunei funcționări și indeplinirii atribuțiilor delegate prin Acordul de delegare de funcții</t>
  </si>
  <si>
    <t xml:space="preserve">Obiectivul general al proiectului / Scopul proiectului Obiectivul general al acestui proiect este sprijinul acordat Organismului intermediar regional pentru Programe europene capital uman Regiunea Nord Vest de a asigura cheltuielile de funcționare pentru îndeplinirea atribuțiilor în domeniul managementului și implementării Programului Educatie si Ocupare 2021-2027, precum și a celor aferente închiderii Programului Operational Capital Uman 2014-2020.
</t>
  </si>
  <si>
    <t>Obiectivul general al acestui proiect este sprijinul acordat Organismului intermediar regional pentru Programe europene capital uman Regiunea Sud-Muntenia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</si>
  <si>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acestui proiect este sprijinul acordat Organismului intermediar regional pentru Programe europene capital uman Regiunea Sud-Est de a asigura cheltuielile de funcționare pentru îndeplinirea atribuțiilor în domeniul managementului și implementării Programulului Educație și Ocupare 2021-2027 (PEO) 2021-2027, precum și a celor aferente închiderii Programului Operational Capital Uman 2014-2020.</t>
  </si>
  <si>
    <t>Obiectivul general al proiectului consta in imbunatatirea si consolidarea capacitatii OIR PECU Bucuresti-Ilfov de a gestiona proiectele finantate prin Programul Educatie si Ocupare 2021-2027 în cadrul prioritatilor delegate, cu respectarea principiilor managementului eficient, transparentei, parteneriatului si în conformitate cu legislatia nationala si comunitara.</t>
  </si>
  <si>
    <t xml:space="preserve">Obiectivul general al proiectului consta in imbunatatirea si consolidarea capacitatii DGPECU - AMPEO pentru îndeplinirea atribuțiilor în domeniul managementului și implementării Programului Educatie si Ocupare (PEO) 2021-2027, precum și a celor aferente închiderii Programului Operational Capital Uman 2014-2020, cu respectarea principiilor managementului eficient, transparentei, parteneriatului si în conformitate cu legislatia nationala si comunitara. </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</si>
  <si>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Educație și Ocupare 2021-2027 (PEO), precum și a celor aferente închiderii Programului Operational Capital Uman 2014-2020.</t>
  </si>
  <si>
    <t>Obiectivul general al proiectului consta in imbunatatirea si consolidarea capacitatii OIRPECU Vest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</si>
  <si>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Sud-Est de a asigura cheltuielile pentru îndeplinirea atribuțiilor în domeniul managementului și implementării Programului Educație și Ocupare (PEO) 2021-2027, precum și a celor aferente închiderii Programului Operational Capital Uman 2014-2020.</t>
  </si>
  <si>
    <t>Obiectivul general al proiectului consta in imbunatatirea si consolidarea capacitatii OIRPECU NORD EST de a gestiona proiectele finantate prin Programul Educatie si Ocupare 2021-2027 in cadrul prioritatilor delegate, cu respectarea principiilor managementului eficient, transparentei, parteneriatului si in conformitate cu legislatia nationala si comunitara.</t>
  </si>
  <si>
    <t>Obiectivul general al proiectului / Scopul proiectului Obiectivul general al acestui proiect este sprijinul acordat Organismului intermediar regional pentru Programe europene capital uman RegiuneaCentru de a asigura cheltuielile de funcționare pentru îndeplinirea atribuțiilor în domeniul managementului și implementării Programul Educatie si Ocupare 2021- 2027, precum și a celor aferente închiderii Programului Operational Capital Uman 2014-2020.</t>
  </si>
  <si>
    <t>Obiectivul general al proiectului consta in imbunatatirea si consolidarea capacitatii OIRPECU Nord Vest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</si>
  <si>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DG PECU a MIPE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</si>
  <si>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Regiunea Sud-Est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</si>
  <si>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 Scopul proiectului Obiectivul general al acestui proiect este sprijinul acordat Organismului intermediar regional pentru Programe europene capital uman Regiunea Sud-Vest Oltenia de a asigura cheltuielile de funcționare pentru îndeplinirea atribuțiilor în domeniul managementului și implementării Programului  Educație și Ocupare 2021-2027 (PEO), precum și a celor aferente închiderii Programului Operational Capital Uman 2014-2020.</t>
  </si>
  <si>
    <t>Obiectivul general al proiectului consta în îmbunătățirea și consolidarea capacității OIR PECU Sud-Vest Oltenia de a gestiona proiectele finanțate prin Programul Educație și Ocupare 2021-2027 în cadrul priorităților delegate, cu respectarea principiilor managementului eficient, transparenței, parteneriatului și în conformitate cu legislația naționala și comunitară</t>
  </si>
  <si>
    <t>Obiectivul general al acestui proiect este sprijinul acordat Organismului intermediar regional pentru Programe europene capital uman Regiunea Vest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</si>
  <si>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proiectului / Scopul proiectului Obiectivul general al acestui proiect este sprijinul acordat Organismului intermediar regional pentru Programe europene capital uman Regiunea BUCURESTI - ILFOV de a asigura cheltuielile de funcționare pentru îndeplinirea atribuțiilor în domeniul managementului și implementării Programului Educație și Ocupare (PEO) 2021-2027, precum și a celor aferente închiderii Programului Operational Capital Uman 2014-2020.</t>
  </si>
  <si>
    <t>Obiectivul general al proiectului consta in imbunatatirea si consolidarea capacitatii OIR PECU Centru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</si>
  <si>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consta in imbunatatirea si consolidarea capacitatii OIR PECU Sud-Muntenia de a gestiona proiectele finantate prin Programul Educatie si Ocupare 2021-2027 în cadrul prioritatilor delegate, cu respectarea principiilor managementului eficient, transparentei, parteneriatului si în conformitate cu legislatia nationala si comunitara.</t>
  </si>
  <si>
    <t>Obiectivul general al proiectului este asigurarea resurselor financiare necesare Organismului Intermediar Regional pentru Programe Europene Capital Uman Regiunea Sud-Vest Oltenia pentru asigurarea utilităților și serviciilor necesare bunei funcționări și îndeplinirii atribuțiilor delegate prin Acordul de delegare de funcții.</t>
  </si>
  <si>
    <t>Obiectivul general al proiectului este asigurarea resurselor financiare necesare OIR PECU BI pentru asigurarea utilităților și serviciilor necesare bunei funcționări și îndeplinirii atribuțiilor delegate prin Acordul de delegare de funcții</t>
  </si>
  <si>
    <t>Obiectivul general al proiectului este asigurarea resurselor financiare necesare Organismului Intermediar Regional pentru Programe Europene Capital Uman Regiunea NORD VEST pentru asigurarea utilităților și serviciilor necesare bunei funcționări și indeplinirii atribuțiilor delegate prin Acordul de delegare de funcții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</si>
  <si>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</si>
  <si>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</si>
  <si>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</si>
  <si>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</si>
  <si>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</si>
  <si>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</si>
  <si>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</si>
  <si>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</si>
  <si>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</si>
  <si>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</si>
  <si>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33742634</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</si>
  <si>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</si>
  <si>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</si>
  <si>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</si>
  <si>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17079824</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</si>
  <si>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</si>
  <si>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</si>
  <si>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</si>
  <si>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36595260</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</si>
  <si>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</si>
  <si>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</si>
  <si>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</si>
  <si>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</si>
  <si>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</si>
  <si>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</si>
  <si>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</si>
  <si>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</si>
  <si>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</si>
  <si>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</si>
  <si>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</si>
  <si>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</si>
  <si>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</si>
  <si>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</si>
  <si>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</si>
  <si>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</si>
  <si>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</si>
  <si>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18408844</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</si>
  <si>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</si>
  <si>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</si>
  <si>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</si>
  <si>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</si>
  <si>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</si>
  <si>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10928906</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</si>
  <si>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</si>
  <si>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</si>
  <si>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</si>
  <si>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</si>
  <si>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</si>
  <si>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</si>
  <si>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4194651</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</si>
  <si>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</si>
  <si>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</si>
  <si>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</si>
  <si>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42863988</t>
  </si>
  <si>
    <t>SINDICATUL OAMENILOR LIBERI DIN EDUCATIE</t>
  </si>
  <si>
    <t>INSPECTORATUL SCOLAR JUDETEAN TIMIS-4483439</t>
  </si>
  <si>
    <t xml:space="preserve">Creșterea capacității partenerilor din sectorul ospitalității în vederea dezvoltării și modernizării dialogului social </t>
  </si>
  <si>
    <t>44656873</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</si>
  <si>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</si>
  <si>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</si>
  <si>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</si>
  <si>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</si>
  <si>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</si>
  <si>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15422909</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</si>
  <si>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</si>
  <si>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</si>
  <si>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</si>
  <si>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</si>
  <si>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</si>
  <si>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</si>
  <si>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</si>
  <si>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</si>
  <si>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</si>
  <si>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Creșterea capacității organizatiilor societății civile si dezvoltarea pareteneriatelor pentru ocupare si formare</t>
  </si>
  <si>
    <t>ASOCIATIA EXINO - 23050598</t>
  </si>
  <si>
    <t>DAST TRAINING CENTER SRL-24180456</t>
  </si>
  <si>
    <t>AB,AG,AR,BC,BH,BN,BR,BT,BV,BZ,CJ,CL,CS,CT,CV,DB,DJ,GJ,GL,GR,HD,HR,IL,IS,MH,MM,MS,NT,OT,PH,SB,SJ,SM,SV,TL,TM,TR,VL,VN,VS</t>
  </si>
  <si>
    <t>Centru,Nord-Est,Nord-Vest,Sud-Est,Sud-Muntenia,Sud-Vest Oltenia,Vest</t>
  </si>
  <si>
    <t xml:space="preserve">Obiectivul general al proiectului este consolidarea capacității organizațiilor societății civile (OSC) de a implementa in mod eficient politici și acțiuni in vederea simulării unei rate ridicate de ocupare si promovarea procesului de dezvoltare si implementare a parteneriatelor pentru ocupare și formare profesională. In mod concret proiectul vizeaza dezvoltarea unui ecosistem coerent in masură să asigure furnizarea de servicii specializate in vederea ocupării forței de muncă și in vederea creșterii ratei de ocupare prin participarea, in cadrul acestui ecosistem de sprijin pentru ocupare avem in vedere asigurarea unei participării consistente, competente și coerente a organizațiilor societății civile. </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</si>
  <si>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</si>
  <si>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</si>
  <si>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</si>
  <si>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SINCRON - Sincronizarea masurilor active de ocupare cu dinamica pietei muncii prin consolidarea capacitatii organizationale a ONG urilor de profil </t>
  </si>
  <si>
    <t>ASOCIATIA PENTRU DEZVOLTARE DURABILA SLATINA</t>
  </si>
  <si>
    <t>ASOCIATIA DE CONSULTANTA SI CONSILIERE ECONOMICO SOCIALA OLTENIA</t>
  </si>
  <si>
    <t>Obiectivul General al proiectului consta in cresterea capacitatii a minim 32 OSC - organizatiil ale societatii civile de implicare in dialog, de a contribui la incluziunea prin ocupare si formare in general si in special a
categoriilor dezavantajate si de a participa, la furnizarea de masuri active de ocupare prin asistenta specifica inclusiv prin formarea unui numar de 160 membri specialisti.</t>
  </si>
  <si>
    <t>VL, VN, VS,TL,TM,TL,SJ,SV,SB,SM,PH,OT,NT,MS,MH,MM,IS,IL,HD,GJ,GR,GL,DB,DJ,CL,CV,CT,CJ,CS,BZ,BR,BV,BT,BN,BH,BC,AG,AR,AB</t>
  </si>
  <si>
    <t>Sud Vest Oltenia, Sud - Est, Nord - Est, Vest, Sud - Muntenia, Nord - Vest, Centru</t>
  </si>
  <si>
    <t>OIR SVO</t>
  </si>
  <si>
    <t>Green Jobs for a Green Life</t>
  </si>
  <si>
    <t>ASOCIATIA PENTRU PROMOVAREA ALIMENTULUI ROMANESC-A.P.A.R.</t>
  </si>
  <si>
    <t>THINK DEVELOPMENT &amp; CONSULTANCY SRL</t>
  </si>
  <si>
    <t>ONG 4 ONG</t>
  </si>
  <si>
    <t>"ASOCIATIA GETICA"</t>
  </si>
  <si>
    <t>ASOCIATIA CENTRUL DE INOVARE SI DEZVOLTARE DURABIA NORD-VEST-28852142</t>
  </si>
  <si>
    <t>Consolidarea dialogului civic si social si a parteneriatelor pentru ocupare si formare, pe parcursul a 24 de luni, pentru un numar de 31 de Asociatii/ Fundatii care au ca si obiective implementarea de masuri specifice pietei muncii si pentru un numar de 71 membri/ specialisti ai organizatiilor societatii civile, in regiunile mai putin dezvoltate ale Romaniei</t>
  </si>
  <si>
    <t xml:space="preserve">E-SCALATOR  - Elevatorul social si civic </t>
  </si>
  <si>
    <t>FUNDATIA SERVICIILOR SOCIALE BETHANY</t>
  </si>
  <si>
    <t>ASOCIATIA TIMAR-36171516</t>
  </si>
  <si>
    <t>Cerea capacitatii a min. 30 de organizatii ale societatii civile, in mod special a asociatiilor atestate ca intreprinderi sociale, de implicare in dialog, de a contribui la incluziunea prin ocupare si formare a categoriilor dezavantajate si de a participa la furnizarea de masuri active de ocupare si la consolidarea dialogului social si a parteneriatelor pentru ocupare si formare, precum si formarea a min. 70 persoane membrii/specialiști ai partenerilor sociali.</t>
  </si>
  <si>
    <t xml:space="preserve">Coalitia pentru dialog social, ocupare si formare </t>
  </si>
  <si>
    <t>39308449</t>
  </si>
  <si>
    <t>ASOCIAŢIA TRANSILVANIA IT</t>
  </si>
  <si>
    <t>FILIALA TRANSILVANIA A ASOCIATIEI ROMANE PENTRU INDUSTRIA ELECTRONICA SI DE SOFTWARE-16956956</t>
  </si>
  <si>
    <t>Obiectivul general al proiectului este de a contribui la modernizarea și consolidarea capacității a 30 de organizații neguvernamentale (ONG-uri) în domeniul pieței muncii. Acest lucru va fi realizat prin furnizarea de resurse, instruire și asistență tehnică, astfel încât ONG-urile să poată juca un rol esențial în evaluarea și anticiparea nevoilor în materie de competențe, furnizând asistență promptă și personalizată și sprijinind corelarea cererii și a ofertei de forță de muncă, precum și facilitând tranzițiile și mobilitatea pe piața muncii conform obiectivului specific ESO4.2 din cadrul programului de finanțare FSE+.</t>
  </si>
  <si>
    <t>AB,AR,BH,BN,CJ,CT,IS,MM,MS,SB,SJ,SM,TM</t>
  </si>
  <si>
    <t>Centru,Nord-Est,Nord-Vest,Sud-Est,Vest</t>
  </si>
  <si>
    <t>contract semnat</t>
  </si>
  <si>
    <t>Sprijin acordat OIR PECU REGIUNEA SUD – EST pentru finantarea cheltuielilor de functionare aferente perioadei 2024 - 2029 suportat din PEO</t>
  </si>
  <si>
    <t>Sprijin acordat Organismului Intermediar Regional pentru Programe Europene Capital Uman Regiunea Centru prin asigurarea resurselor necesare pentru plata utilitatilor si a serviciilor necesare functionarii si indeplinirii atributiilor delegate</t>
  </si>
  <si>
    <t>NE PEO – Utilitati si servicii necesare Organismului Intermediar Nord-Est pentru funcționare și îndeplinire atribuții delegate</t>
  </si>
  <si>
    <t>Sprijin acordat OIR PECU - Regiunea Sud-Muntenia, prin PEO, pentru finantarea cheltuielilor cu utilitatile si a serviciilor necesare functionarii si indeplinirii atributiilor delegate</t>
  </si>
  <si>
    <t>Obiectivul general al acestui proiect este sprijinirea Organismului intermediar regional pentru Programe europene capital uman Regiunea Sud-Est prin asigurarea cheltuielilor de funcționare in vederea îndeplinirii atribuțiilor în domeniul managementului și implementării Programulului Educație și Ocupare 2021-2027 (PEO) 2021-2027, precum și a celor aferente închiderii Programului Operational Capital Uman 2014-2020.</t>
  </si>
  <si>
    <t>Obiectivul general al proiectului este asigurarea resurselor financiare necesare Organismului Intermediar Regional pentru Programe Europene Capital Uman Regiunea Centru pentru asigurarea utilităților și serviciilor necesare bunei funcționări și indeplinirii atribuțiilor delegate prin Acordul de delegare de funcții</t>
  </si>
  <si>
    <t>Obiectivul general al acestui proiect este sprijinul acordat Organismului Intermediar Regional pentru Programe Europene Capital Uman Regiunea Nord-Est de a asigura cheltuielile de funcționare pentru îndeplinirea atribuțiilor în domeniul managementului și implementării Programului Educatie si Ocupare (PEO) 2021-2027, precum și a celor aferente închiderii Programului Operational Capital Uman 2014-2020.</t>
  </si>
  <si>
    <t>Obiectivul general al proiectului este asigurarea resurselor financiare necesare Organismului Intermediar Regional pentru Programe Europene Capital Uman - Regiunea Sud-Muntenia pentru asigurarea utilităților și serviciilor necesare bunei funcționări și indeplinirii atribuțiilor delegate prin Acordul de delegare de funcții.</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</si>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</sst>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10"/>
      <color rgb="FF000070"/>
      <name val="Calibri"/>
      <family val="2"/>
      <scheme val="minor"/>
    </font>
    <font>
      <i/>
      <sz val="10"/>
      <name val="Calibri"/>
      <family val="2"/>
      <scheme val="minor"/>
    </font>
    <font>
      <b/>
      <sz val="10"/>
      <color theme="1"/>
      <name val="Calibri"/>
      <family val="2"/>
      <scheme val="minor"/>
    </font>
    <font>
      <b/>
      <sz val="18"/>
      <color theme="1"/>
      <name val="Calibri"/>
      <family val="2"/>
      <scheme val="minor"/>
    </font>
    <font>
      <sz val="10"/>
      <name val="Calibri"/>
      <family val="2"/>
      <scheme val="minor"/>
    </font>
  </fonts>
  <fills count="3">
    <fill>
      <patternFill patternType="none"/>
    </fill>
    <fill>
      <patternFill patternType="gray125"/>
    </fill>
    <fill>
      <patternFill patternType="solid">
        <fgColor rgb="FFAFEAFF"/>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bottom style="double">
        <color rgb="FF0000FF"/>
      </bottom>
      <diagonal/>
    </border>
    <border>
      <left/>
      <right/>
      <top style="double">
        <color rgb="FF0000FF"/>
      </top>
      <bottom style="double">
        <color rgb="FF0000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rgb="FF0000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rgb="FF0000FF"/>
      </bottom>
      <diagonal/>
    </border>
    <border>
      <left style="thin">
        <color indexed="64"/>
      </left>
      <right style="double">
        <color indexed="64"/>
      </right>
      <top/>
      <bottom style="double">
        <color rgb="FF0000FF"/>
      </bottom>
      <diagonal/>
    </border>
    <border>
      <left style="double">
        <color indexed="64"/>
      </left>
      <right/>
      <top style="double">
        <color rgb="FF0000FF"/>
      </top>
      <bottom style="double">
        <color rgb="FF0000FF"/>
      </bottom>
      <diagonal/>
    </border>
    <border>
      <left style="double">
        <color indexed="64"/>
      </left>
      <right/>
      <top/>
      <bottom/>
      <diagonal/>
    </border>
    <border>
      <left/>
      <right style="double">
        <color indexed="64"/>
      </right>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10" fontId="1" fillId="0" borderId="0" xfId="0" applyNumberFormat="1" applyFont="1"/>
    <xf numFmtId="0" fontId="4" fillId="2" borderId="8" xfId="0" applyFont="1" applyFill="1" applyBorder="1" applyAlignment="1">
      <alignment vertical="center"/>
    </xf>
    <xf numFmtId="0" fontId="4" fillId="2" borderId="9" xfId="0" applyFont="1" applyFill="1" applyBorder="1" applyAlignment="1">
      <alignment horizontal="center" vertical="center"/>
    </xf>
    <xf numFmtId="0" fontId="4" fillId="2" borderId="9" xfId="0" applyFont="1" applyFill="1" applyBorder="1" applyAlignment="1">
      <alignment vertical="center"/>
    </xf>
    <xf numFmtId="10" fontId="4" fillId="2" borderId="9" xfId="0" applyNumberFormat="1" applyFont="1" applyFill="1" applyBorder="1" applyAlignment="1">
      <alignment vertical="center"/>
    </xf>
    <xf numFmtId="0" fontId="4" fillId="2" borderId="9" xfId="0" applyFont="1" applyFill="1" applyBorder="1" applyAlignment="1">
      <alignment horizontal="right" vertical="center"/>
    </xf>
    <xf numFmtId="0" fontId="4" fillId="2" borderId="10" xfId="0" applyFont="1" applyFill="1" applyBorder="1" applyAlignment="1">
      <alignment vertical="center"/>
    </xf>
    <xf numFmtId="0" fontId="4" fillId="0" borderId="0" xfId="0" applyFont="1" applyAlignment="1">
      <alignment vertical="center"/>
    </xf>
    <xf numFmtId="0" fontId="1" fillId="0" borderId="0" xfId="0" applyFont="1" applyAlignment="1">
      <alignment horizontal="center" vertical="center"/>
    </xf>
    <xf numFmtId="10" fontId="1" fillId="0" borderId="0" xfId="0" applyNumberFormat="1" applyFont="1" applyAlignment="1">
      <alignment vertical="center"/>
    </xf>
    <xf numFmtId="0" fontId="1" fillId="0" borderId="0" xfId="0" applyFont="1" applyAlignment="1">
      <alignment horizontal="right"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14" fontId="4" fillId="2" borderId="9" xfId="0" applyNumberFormat="1" applyFont="1" applyFill="1" applyBorder="1" applyAlignment="1">
      <alignment horizontal="center" vertical="center"/>
    </xf>
    <xf numFmtId="4" fontId="2" fillId="2" borderId="5" xfId="0" applyNumberFormat="1" applyFont="1" applyFill="1" applyBorder="1" applyAlignment="1">
      <alignment horizontal="right" vertical="center" wrapText="1"/>
    </xf>
    <xf numFmtId="1" fontId="3" fillId="2" borderId="3" xfId="0" applyNumberFormat="1" applyFont="1" applyFill="1" applyBorder="1" applyAlignment="1">
      <alignment horizontal="center" vertical="top"/>
    </xf>
    <xf numFmtId="0" fontId="1" fillId="0" borderId="0" xfId="0" applyFont="1" applyAlignment="1">
      <alignment horizontal="left"/>
    </xf>
    <xf numFmtId="0" fontId="1" fillId="0" borderId="0" xfId="0" applyFont="1" applyAlignment="1">
      <alignment horizontal="left" vertical="center"/>
    </xf>
    <xf numFmtId="0" fontId="4" fillId="2" borderId="9" xfId="0" applyFont="1" applyFill="1" applyBorder="1" applyAlignment="1">
      <alignment horizontal="left" vertical="center"/>
    </xf>
    <xf numFmtId="4" fontId="1" fillId="0" borderId="0" xfId="0" applyNumberFormat="1" applyFont="1"/>
    <xf numFmtId="4" fontId="1" fillId="0" borderId="0" xfId="0" applyNumberFormat="1" applyFont="1" applyAlignment="1">
      <alignment vertical="center"/>
    </xf>
    <xf numFmtId="4" fontId="4" fillId="2" borderId="9" xfId="0" applyNumberFormat="1" applyFont="1" applyFill="1" applyBorder="1" applyAlignment="1">
      <alignment vertical="center"/>
    </xf>
    <xf numFmtId="1" fontId="3" fillId="2" borderId="21" xfId="0" applyNumberFormat="1" applyFont="1" applyFill="1" applyBorder="1" applyAlignment="1">
      <alignment horizontal="center" vertical="top" wrapText="1"/>
    </xf>
    <xf numFmtId="0" fontId="1" fillId="0" borderId="22" xfId="0" applyFont="1" applyBorder="1" applyAlignment="1">
      <alignment vertical="center"/>
    </xf>
    <xf numFmtId="0" fontId="1" fillId="0" borderId="23" xfId="0" applyFont="1" applyBorder="1" applyAlignment="1">
      <alignment vertical="center"/>
    </xf>
    <xf numFmtId="4" fontId="4" fillId="2" borderId="10" xfId="0" applyNumberFormat="1" applyFont="1" applyFill="1" applyBorder="1" applyAlignment="1">
      <alignment vertical="center"/>
    </xf>
    <xf numFmtId="0" fontId="1" fillId="0" borderId="22" xfId="0" applyFont="1" applyBorder="1"/>
    <xf numFmtId="0" fontId="4" fillId="0" borderId="0" xfId="0" applyFont="1"/>
    <xf numFmtId="0" fontId="4" fillId="0" borderId="0" xfId="0" applyFont="1" applyAlignment="1">
      <alignment horizontal="center"/>
    </xf>
    <xf numFmtId="0" fontId="5" fillId="0" borderId="0" xfId="0" applyFont="1"/>
    <xf numFmtId="14" fontId="4" fillId="0" borderId="0" xfId="0" applyNumberFormat="1" applyFont="1" applyAlignment="1">
      <alignment horizontal="center"/>
    </xf>
    <xf numFmtId="10" fontId="4" fillId="0" borderId="0" xfId="0" applyNumberFormat="1" applyFont="1"/>
    <xf numFmtId="0" fontId="4" fillId="0" borderId="0" xfId="0" applyFont="1" applyAlignment="1">
      <alignment horizontal="left"/>
    </xf>
    <xf numFmtId="4" fontId="4" fillId="0" borderId="0" xfId="0" applyNumberFormat="1" applyFont="1"/>
    <xf numFmtId="2" fontId="1" fillId="0" borderId="23" xfId="0" applyNumberFormat="1" applyFont="1" applyBorder="1" applyAlignment="1">
      <alignment vertical="center"/>
    </xf>
    <xf numFmtId="0" fontId="4" fillId="2" borderId="8" xfId="0" applyFont="1" applyFill="1" applyBorder="1" applyAlignment="1">
      <alignment vertical="center" wrapText="1"/>
    </xf>
    <xf numFmtId="4" fontId="1" fillId="0" borderId="23" xfId="0" applyNumberFormat="1" applyFont="1" applyBorder="1" applyAlignment="1">
      <alignment vertical="center"/>
    </xf>
    <xf numFmtId="0" fontId="4" fillId="0" borderId="0" xfId="0" applyFont="1" applyAlignment="1">
      <alignment horizontal="right"/>
    </xf>
    <xf numFmtId="0" fontId="1" fillId="0" borderId="0" xfId="0" applyFont="1" applyAlignment="1">
      <alignment horizontal="right"/>
    </xf>
    <xf numFmtId="1" fontId="3" fillId="2" borderId="3" xfId="0" applyNumberFormat="1" applyFont="1" applyFill="1" applyBorder="1" applyAlignment="1">
      <alignment horizontal="right" vertical="top"/>
    </xf>
    <xf numFmtId="4" fontId="4" fillId="2" borderId="9" xfId="0" applyNumberFormat="1" applyFont="1" applyFill="1" applyBorder="1" applyAlignment="1">
      <alignment horizontal="right" vertical="center"/>
    </xf>
    <xf numFmtId="0" fontId="6" fillId="0" borderId="0" xfId="0" applyFont="1" applyAlignment="1">
      <alignment vertical="center"/>
    </xf>
    <xf numFmtId="0" fontId="6" fillId="0" borderId="22"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14" fontId="6" fillId="0" borderId="0" xfId="0" applyNumberFormat="1" applyFont="1" applyAlignment="1">
      <alignment horizontal="center" vertical="center"/>
    </xf>
    <xf numFmtId="10" fontId="6" fillId="0" borderId="0" xfId="0" applyNumberFormat="1" applyFont="1" applyAlignment="1">
      <alignment vertical="center"/>
    </xf>
    <xf numFmtId="4" fontId="6" fillId="0" borderId="0" xfId="0" applyNumberFormat="1" applyFont="1" applyAlignment="1">
      <alignment vertical="center"/>
    </xf>
    <xf numFmtId="0" fontId="6" fillId="0" borderId="0" xfId="0" applyFont="1" applyAlignment="1">
      <alignment horizontal="right" vertical="center"/>
    </xf>
    <xf numFmtId="0" fontId="6" fillId="0" borderId="0" xfId="0" applyFont="1" applyAlignment="1">
      <alignment vertical="center" wrapText="1"/>
    </xf>
    <xf numFmtId="2" fontId="6" fillId="0" borderId="23" xfId="0" applyNumberFormat="1" applyFont="1" applyBorder="1" applyAlignment="1">
      <alignment vertical="center"/>
    </xf>
    <xf numFmtId="3" fontId="2" fillId="2" borderId="1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2" xfId="0" applyNumberFormat="1" applyFont="1" applyFill="1" applyBorder="1" applyAlignment="1">
      <alignment horizontal="right" vertical="center" wrapText="1"/>
    </xf>
    <xf numFmtId="3" fontId="2" fillId="2" borderId="1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6"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left" vertical="center" wrapText="1"/>
    </xf>
    <xf numFmtId="4" fontId="2" fillId="2" borderId="2" xfId="0" applyNumberFormat="1" applyFont="1" applyFill="1" applyBorder="1" applyAlignment="1">
      <alignment horizontal="left" vertical="center" wrapText="1"/>
    </xf>
    <xf numFmtId="4" fontId="2" fillId="2" borderId="7" xfId="0" applyNumberFormat="1" applyFont="1" applyFill="1" applyBorder="1" applyAlignment="1">
      <alignment horizontal="right" vertical="center" wrapText="1"/>
    </xf>
    <xf numFmtId="4" fontId="2" fillId="2" borderId="2" xfId="0" applyNumberFormat="1" applyFont="1" applyFill="1" applyBorder="1" applyAlignment="1">
      <alignment horizontal="right" vertical="center" wrapText="1"/>
    </xf>
    <xf numFmtId="4" fontId="2" fillId="2" borderId="18" xfId="0" applyNumberFormat="1" applyFont="1" applyFill="1" applyBorder="1" applyAlignment="1">
      <alignment horizontal="right" vertical="center" wrapText="1"/>
    </xf>
    <xf numFmtId="4" fontId="2" fillId="2" borderId="20" xfId="0" applyNumberFormat="1" applyFont="1" applyFill="1" applyBorder="1" applyAlignment="1">
      <alignment horizontal="right" vertical="center" wrapText="1"/>
    </xf>
    <xf numFmtId="4" fontId="2" fillId="2" borderId="12"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4" fontId="2" fillId="2" borderId="14" xfId="0" applyNumberFormat="1" applyFont="1" applyFill="1" applyBorder="1" applyAlignment="1">
      <alignment horizontal="center" vertical="center" wrapText="1"/>
    </xf>
    <xf numFmtId="4" fontId="2" fillId="2" borderId="15"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0" fontId="2" fillId="2" borderId="12" xfId="0" applyNumberFormat="1" applyFont="1" applyFill="1" applyBorder="1" applyAlignment="1">
      <alignment horizontal="left" vertical="center" wrapText="1"/>
    </xf>
    <xf numFmtId="10" fontId="2" fillId="2" borderId="1" xfId="0" applyNumberFormat="1"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12"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A89"/>
  <sheetViews>
    <sheetView tabSelected="1" topLeftCell="B1" zoomScale="80" zoomScaleNormal="80" workbookViewId="0">
      <pane ySplit="10" topLeftCell="A11" activePane="bottomLeft" state="frozen"/>
      <selection pane="bottomLeft" activeCell="L90" sqref="L90"/>
    </sheetView>
  </sheetViews>
  <sheetFormatPr defaultRowHeight="12.75" x14ac:dyDescent="0.2"/>
  <cols>
    <col min="1" max="1" width="0" style="1" hidden="1" customWidth="1"/>
    <col min="2" max="2" width="15.42578125" style="1" customWidth="1"/>
    <col min="3" max="3" width="9.140625" style="3"/>
    <col min="4" max="5" width="14" style="1" customWidth="1"/>
    <col min="6" max="7" width="9.140625" style="1"/>
    <col min="8" max="8" width="31.5703125" style="1" customWidth="1"/>
    <col min="9" max="9" width="9.85546875" style="1" bestFit="1" customWidth="1"/>
    <col min="10" max="10" width="26.42578125" style="1" customWidth="1"/>
    <col min="11" max="11" width="9.140625" style="20"/>
    <col min="12" max="12" width="43.42578125" style="3" customWidth="1"/>
    <col min="13" max="13" width="13.7109375" style="15" customWidth="1"/>
    <col min="14" max="14" width="14.7109375" style="15" customWidth="1"/>
    <col min="15" max="15" width="11.42578125" style="4" customWidth="1"/>
    <col min="16" max="16" width="12" style="20" customWidth="1"/>
    <col min="17" max="17" width="12.7109375" style="1" customWidth="1"/>
    <col min="18" max="18" width="10.5703125" style="3" customWidth="1"/>
    <col min="19" max="19" width="17.5703125" style="23" customWidth="1"/>
    <col min="20" max="20" width="16.5703125" style="23" customWidth="1"/>
    <col min="21" max="21" width="20.42578125" style="23" customWidth="1"/>
    <col min="22" max="22" width="16.42578125" style="23" customWidth="1"/>
    <col min="23" max="23" width="17.42578125" style="23" customWidth="1"/>
    <col min="24" max="24" width="17.85546875" style="42" customWidth="1"/>
    <col min="25" max="25" width="15.42578125" style="1" customWidth="1"/>
    <col min="26" max="26" width="18.28515625" style="1" customWidth="1"/>
    <col min="27" max="27" width="18.85546875" style="1" customWidth="1"/>
    <col min="28" max="16384" width="9.140625" style="1"/>
  </cols>
  <sheetData>
    <row r="1" spans="1:27" s="31" customFormat="1" ht="23.25" x14ac:dyDescent="0.35">
      <c r="C1" s="32"/>
      <c r="D1" s="32"/>
      <c r="E1" s="32"/>
      <c r="F1" s="32"/>
      <c r="H1" s="33" t="s">
        <v>126</v>
      </c>
      <c r="K1" s="36"/>
      <c r="L1" s="32"/>
      <c r="M1" s="34"/>
      <c r="N1" s="34"/>
      <c r="O1" s="35"/>
      <c r="P1" s="36"/>
      <c r="R1" s="32"/>
      <c r="S1" s="37"/>
      <c r="T1" s="37"/>
      <c r="U1" s="37"/>
      <c r="V1" s="37"/>
      <c r="W1" s="37"/>
      <c r="X1" s="41"/>
    </row>
    <row r="2" spans="1:27" s="31" customFormat="1" ht="23.25" x14ac:dyDescent="0.35">
      <c r="C2" s="32"/>
      <c r="H2" s="33" t="s">
        <v>131</v>
      </c>
      <c r="K2" s="36"/>
      <c r="L2" s="32"/>
      <c r="M2" s="34"/>
      <c r="N2" s="34"/>
      <c r="O2" s="35"/>
      <c r="P2" s="36"/>
      <c r="R2" s="32"/>
      <c r="S2" s="37"/>
      <c r="T2" s="37"/>
      <c r="U2" s="37"/>
      <c r="V2" s="37"/>
      <c r="W2" s="37"/>
      <c r="X2" s="41"/>
    </row>
    <row r="6" spans="1:27" ht="16.5" customHeight="1" thickBot="1" x14ac:dyDescent="0.25"/>
    <row r="7" spans="1:27" ht="36" customHeight="1" thickTop="1" x14ac:dyDescent="0.2">
      <c r="A7" s="73" t="s">
        <v>3</v>
      </c>
      <c r="B7" s="90" t="s">
        <v>0</v>
      </c>
      <c r="C7" s="93" t="s">
        <v>1</v>
      </c>
      <c r="D7" s="73" t="s">
        <v>40</v>
      </c>
      <c r="E7" s="73" t="s">
        <v>130</v>
      </c>
      <c r="F7" s="96" t="s">
        <v>2</v>
      </c>
      <c r="G7" s="73" t="s">
        <v>3</v>
      </c>
      <c r="H7" s="73" t="s">
        <v>4</v>
      </c>
      <c r="I7" s="73" t="s">
        <v>82</v>
      </c>
      <c r="J7" s="73" t="s">
        <v>34</v>
      </c>
      <c r="K7" s="73" t="s">
        <v>35</v>
      </c>
      <c r="L7" s="99" t="s">
        <v>129</v>
      </c>
      <c r="M7" s="84" t="s">
        <v>36</v>
      </c>
      <c r="N7" s="84" t="s">
        <v>290</v>
      </c>
      <c r="O7" s="87" t="s">
        <v>5</v>
      </c>
      <c r="P7" s="73" t="s">
        <v>101</v>
      </c>
      <c r="Q7" s="76" t="s">
        <v>6</v>
      </c>
      <c r="R7" s="73" t="s">
        <v>128</v>
      </c>
      <c r="S7" s="61" t="s">
        <v>7</v>
      </c>
      <c r="T7" s="79"/>
      <c r="U7" s="80"/>
      <c r="V7" s="81" t="s">
        <v>8</v>
      </c>
      <c r="W7" s="71" t="s">
        <v>9</v>
      </c>
      <c r="X7" s="55" t="s">
        <v>10</v>
      </c>
      <c r="Y7" s="58" t="s">
        <v>11</v>
      </c>
      <c r="Z7" s="61" t="s">
        <v>12</v>
      </c>
      <c r="AA7" s="62"/>
    </row>
    <row r="8" spans="1:27" ht="21" customHeight="1" x14ac:dyDescent="0.2">
      <c r="A8" s="74"/>
      <c r="B8" s="91"/>
      <c r="C8" s="94"/>
      <c r="D8" s="74"/>
      <c r="E8" s="74"/>
      <c r="F8" s="97"/>
      <c r="G8" s="74"/>
      <c r="H8" s="74"/>
      <c r="I8" s="74"/>
      <c r="J8" s="74"/>
      <c r="K8" s="74"/>
      <c r="L8" s="100"/>
      <c r="M8" s="85"/>
      <c r="N8" s="85"/>
      <c r="O8" s="88"/>
      <c r="P8" s="74"/>
      <c r="Q8" s="77"/>
      <c r="R8" s="74"/>
      <c r="S8" s="63" t="s">
        <v>13</v>
      </c>
      <c r="T8" s="64"/>
      <c r="U8" s="65" t="s">
        <v>14</v>
      </c>
      <c r="V8" s="82"/>
      <c r="W8" s="72"/>
      <c r="X8" s="56"/>
      <c r="Y8" s="59"/>
      <c r="Z8" s="67" t="s">
        <v>15</v>
      </c>
      <c r="AA8" s="69" t="s">
        <v>16</v>
      </c>
    </row>
    <row r="9" spans="1:27" ht="38.25" customHeight="1" thickBot="1" x14ac:dyDescent="0.25">
      <c r="A9" s="75"/>
      <c r="B9" s="92"/>
      <c r="C9" s="95"/>
      <c r="D9" s="75"/>
      <c r="E9" s="75"/>
      <c r="F9" s="98"/>
      <c r="G9" s="75"/>
      <c r="H9" s="75"/>
      <c r="I9" s="75"/>
      <c r="J9" s="75"/>
      <c r="K9" s="75"/>
      <c r="L9" s="101"/>
      <c r="M9" s="86"/>
      <c r="N9" s="86"/>
      <c r="O9" s="89"/>
      <c r="P9" s="75"/>
      <c r="Q9" s="78"/>
      <c r="R9" s="75"/>
      <c r="S9" s="18" t="s">
        <v>125</v>
      </c>
      <c r="T9" s="18" t="s">
        <v>17</v>
      </c>
      <c r="U9" s="66"/>
      <c r="V9" s="83"/>
      <c r="W9" s="66"/>
      <c r="X9" s="57"/>
      <c r="Y9" s="60"/>
      <c r="Z9" s="68"/>
      <c r="AA9" s="70"/>
    </row>
    <row r="10" spans="1:27" ht="18.75" customHeight="1" thickTop="1" thickBot="1" x14ac:dyDescent="0.25">
      <c r="A10" s="19">
        <v>5</v>
      </c>
      <c r="B10" s="26">
        <v>0</v>
      </c>
      <c r="C10" s="19">
        <v>1</v>
      </c>
      <c r="D10" s="19">
        <v>2</v>
      </c>
      <c r="E10" s="26">
        <v>3</v>
      </c>
      <c r="F10" s="19">
        <v>4</v>
      </c>
      <c r="G10" s="19">
        <v>5</v>
      </c>
      <c r="H10" s="26">
        <v>6</v>
      </c>
      <c r="I10" s="19">
        <v>7</v>
      </c>
      <c r="J10" s="19">
        <v>8</v>
      </c>
      <c r="K10" s="26">
        <v>9</v>
      </c>
      <c r="L10" s="19">
        <v>10</v>
      </c>
      <c r="M10" s="19">
        <v>11</v>
      </c>
      <c r="N10" s="26">
        <v>12</v>
      </c>
      <c r="O10" s="19">
        <v>13</v>
      </c>
      <c r="P10" s="19">
        <v>14</v>
      </c>
      <c r="Q10" s="26">
        <v>15</v>
      </c>
      <c r="R10" s="19">
        <v>16</v>
      </c>
      <c r="S10" s="19">
        <v>17</v>
      </c>
      <c r="T10" s="26">
        <v>18</v>
      </c>
      <c r="U10" s="19">
        <v>19</v>
      </c>
      <c r="V10" s="19">
        <v>20</v>
      </c>
      <c r="W10" s="26">
        <v>21</v>
      </c>
      <c r="X10" s="43">
        <v>22</v>
      </c>
      <c r="Y10" s="19">
        <v>23</v>
      </c>
      <c r="Z10" s="26">
        <v>24</v>
      </c>
      <c r="AA10" s="19">
        <v>25</v>
      </c>
    </row>
    <row r="11" spans="1:27" s="45" customFormat="1" ht="18.75" customHeight="1" thickTop="1" x14ac:dyDescent="0.25">
      <c r="A11" s="45">
        <v>309451</v>
      </c>
      <c r="B11" s="46" t="s">
        <v>87</v>
      </c>
      <c r="C11" s="47">
        <v>1</v>
      </c>
      <c r="D11" s="45" t="s">
        <v>38</v>
      </c>
      <c r="E11" s="45" t="s">
        <v>132</v>
      </c>
      <c r="F11" s="47">
        <v>57</v>
      </c>
      <c r="G11" s="45">
        <v>309451</v>
      </c>
      <c r="H11" s="45" t="s">
        <v>41</v>
      </c>
      <c r="I11" s="45">
        <v>5541651</v>
      </c>
      <c r="J11" s="45" t="s">
        <v>68</v>
      </c>
      <c r="K11" s="48" t="s">
        <v>83</v>
      </c>
      <c r="L11" s="48" t="s">
        <v>161</v>
      </c>
      <c r="M11" s="49">
        <v>45323</v>
      </c>
      <c r="N11" s="49">
        <v>47149</v>
      </c>
      <c r="O11" s="50">
        <f>S11/(S11+T11+U11)</f>
        <v>0.7640449438202247</v>
      </c>
      <c r="P11" s="48" t="s">
        <v>110</v>
      </c>
      <c r="Q11" s="45" t="s">
        <v>114</v>
      </c>
      <c r="R11" s="47" t="s">
        <v>134</v>
      </c>
      <c r="S11" s="51">
        <v>28434614.173483144</v>
      </c>
      <c r="T11" s="51">
        <v>8781277.9065168537</v>
      </c>
      <c r="U11" s="51">
        <v>0</v>
      </c>
      <c r="V11" s="51">
        <v>0</v>
      </c>
      <c r="W11" s="51">
        <v>37215892.079999998</v>
      </c>
      <c r="X11" s="52" t="s">
        <v>86</v>
      </c>
      <c r="Y11" s="53" t="s">
        <v>289</v>
      </c>
      <c r="Z11" s="51">
        <v>0</v>
      </c>
      <c r="AA11" s="54">
        <v>0</v>
      </c>
    </row>
    <row r="12" spans="1:27" s="45" customFormat="1" ht="18.75" customHeight="1" x14ac:dyDescent="0.25">
      <c r="A12" s="45">
        <v>302344</v>
      </c>
      <c r="B12" s="46" t="s">
        <v>87</v>
      </c>
      <c r="C12" s="47">
        <v>2</v>
      </c>
      <c r="D12" s="45" t="s">
        <v>38</v>
      </c>
      <c r="E12" s="45" t="s">
        <v>132</v>
      </c>
      <c r="F12" s="47">
        <v>57</v>
      </c>
      <c r="G12" s="45">
        <v>302344</v>
      </c>
      <c r="H12" s="45" t="s">
        <v>42</v>
      </c>
      <c r="I12" s="45">
        <v>7137227</v>
      </c>
      <c r="J12" s="45" t="s">
        <v>69</v>
      </c>
      <c r="K12" s="48" t="s">
        <v>83</v>
      </c>
      <c r="L12" s="48" t="s">
        <v>162</v>
      </c>
      <c r="M12" s="49">
        <v>45323</v>
      </c>
      <c r="N12" s="49">
        <v>46783</v>
      </c>
      <c r="O12" s="50">
        <f>S12/(S12+T12+U12)</f>
        <v>0.7640449438202247</v>
      </c>
      <c r="P12" s="48" t="s">
        <v>110</v>
      </c>
      <c r="Q12" s="45" t="s">
        <v>114</v>
      </c>
      <c r="R12" s="47" t="s">
        <v>134</v>
      </c>
      <c r="S12" s="51">
        <v>28383944.141573034</v>
      </c>
      <c r="T12" s="51">
        <v>8765629.8084269669</v>
      </c>
      <c r="U12" s="51">
        <v>0</v>
      </c>
      <c r="V12" s="51">
        <v>0</v>
      </c>
      <c r="W12" s="51">
        <v>37149573.950000003</v>
      </c>
      <c r="X12" s="52" t="s">
        <v>86</v>
      </c>
      <c r="Y12" s="45" t="s">
        <v>288</v>
      </c>
      <c r="Z12" s="51">
        <v>0</v>
      </c>
      <c r="AA12" s="54">
        <v>0</v>
      </c>
    </row>
    <row r="13" spans="1:27" s="45" customFormat="1" ht="18.75" customHeight="1" x14ac:dyDescent="0.25">
      <c r="A13" s="45">
        <v>311262</v>
      </c>
      <c r="B13" s="46" t="s">
        <v>87</v>
      </c>
      <c r="C13" s="47">
        <v>3</v>
      </c>
      <c r="D13" s="45" t="s">
        <v>38</v>
      </c>
      <c r="E13" s="45" t="s">
        <v>132</v>
      </c>
      <c r="F13" s="47">
        <v>57</v>
      </c>
      <c r="G13" s="45">
        <v>311262</v>
      </c>
      <c r="H13" s="45" t="s">
        <v>43</v>
      </c>
      <c r="I13" s="45">
        <v>6273956</v>
      </c>
      <c r="J13" s="45" t="s">
        <v>70</v>
      </c>
      <c r="K13" s="48" t="s">
        <v>84</v>
      </c>
      <c r="L13" s="48" t="s">
        <v>163</v>
      </c>
      <c r="M13" s="49">
        <v>45323</v>
      </c>
      <c r="N13" s="49">
        <v>47149</v>
      </c>
      <c r="O13" s="50">
        <f>S13/(S13+T13+U13)</f>
        <v>0.7640449438202247</v>
      </c>
      <c r="P13" s="48" t="s">
        <v>110</v>
      </c>
      <c r="Q13" s="45" t="s">
        <v>114</v>
      </c>
      <c r="R13" s="47" t="s">
        <v>134</v>
      </c>
      <c r="S13" s="51">
        <v>28442886.426966291</v>
      </c>
      <c r="T13" s="51">
        <v>8783832.5730337091</v>
      </c>
      <c r="U13" s="51">
        <v>0</v>
      </c>
      <c r="V13" s="51">
        <v>0</v>
      </c>
      <c r="W13" s="51">
        <v>37226719</v>
      </c>
      <c r="X13" s="52" t="s">
        <v>86</v>
      </c>
      <c r="Y13" s="45" t="s">
        <v>288</v>
      </c>
      <c r="Z13" s="51">
        <v>0</v>
      </c>
      <c r="AA13" s="54">
        <v>0</v>
      </c>
    </row>
    <row r="14" spans="1:27" s="45" customFormat="1" ht="18.75" customHeight="1" x14ac:dyDescent="0.25">
      <c r="A14" s="45">
        <v>312055</v>
      </c>
      <c r="B14" s="46" t="s">
        <v>87</v>
      </c>
      <c r="C14" s="47">
        <v>4</v>
      </c>
      <c r="D14" s="45" t="s">
        <v>38</v>
      </c>
      <c r="E14" s="45" t="s">
        <v>132</v>
      </c>
      <c r="F14" s="47">
        <v>57</v>
      </c>
      <c r="G14" s="45">
        <v>312055</v>
      </c>
      <c r="H14" s="45" t="s">
        <v>44</v>
      </c>
      <c r="I14" s="45">
        <v>4420392</v>
      </c>
      <c r="J14" s="45" t="s">
        <v>71</v>
      </c>
      <c r="K14" s="48" t="s">
        <v>85</v>
      </c>
      <c r="L14" s="48" t="s">
        <v>164</v>
      </c>
      <c r="M14" s="49">
        <v>45323</v>
      </c>
      <c r="N14" s="49">
        <v>47149</v>
      </c>
      <c r="O14" s="50">
        <f>S14/(S14+T14+U14)</f>
        <v>0.7640449438202247</v>
      </c>
      <c r="P14" s="48" t="s">
        <v>110</v>
      </c>
      <c r="Q14" s="45" t="s">
        <v>114</v>
      </c>
      <c r="R14" s="47" t="s">
        <v>134</v>
      </c>
      <c r="S14" s="51">
        <v>28437687.521348312</v>
      </c>
      <c r="T14" s="51">
        <v>8782227.0286516864</v>
      </c>
      <c r="U14" s="51">
        <v>0</v>
      </c>
      <c r="V14" s="51">
        <v>0</v>
      </c>
      <c r="W14" s="51">
        <v>37219914.549999997</v>
      </c>
      <c r="X14" s="52" t="s">
        <v>86</v>
      </c>
      <c r="Y14" s="45" t="s">
        <v>288</v>
      </c>
      <c r="Z14" s="51">
        <v>0</v>
      </c>
      <c r="AA14" s="54">
        <v>0</v>
      </c>
    </row>
    <row r="15" spans="1:27" s="45" customFormat="1" ht="18.75" customHeight="1" x14ac:dyDescent="0.25">
      <c r="A15" s="45">
        <v>302141</v>
      </c>
      <c r="B15" s="46" t="s">
        <v>87</v>
      </c>
      <c r="C15" s="47">
        <v>5</v>
      </c>
      <c r="D15" s="45" t="s">
        <v>38</v>
      </c>
      <c r="E15" s="45" t="s">
        <v>132</v>
      </c>
      <c r="F15" s="47">
        <v>57</v>
      </c>
      <c r="G15" s="45">
        <v>302141</v>
      </c>
      <c r="H15" s="45" t="s">
        <v>45</v>
      </c>
      <c r="I15" s="45">
        <v>21998788</v>
      </c>
      <c r="J15" s="45" t="s">
        <v>72</v>
      </c>
      <c r="K15" s="48" t="s">
        <v>83</v>
      </c>
      <c r="L15" s="48" t="s">
        <v>165</v>
      </c>
      <c r="M15" s="49">
        <v>45323</v>
      </c>
      <c r="N15" s="49">
        <v>47149</v>
      </c>
      <c r="O15" s="50">
        <f>S15/(S15+T15+U15)</f>
        <v>0.7640449438202247</v>
      </c>
      <c r="P15" s="48" t="s">
        <v>110</v>
      </c>
      <c r="Q15" s="45" t="s">
        <v>114</v>
      </c>
      <c r="R15" s="47" t="s">
        <v>134</v>
      </c>
      <c r="S15" s="51">
        <v>28346991.046741571</v>
      </c>
      <c r="T15" s="51">
        <v>8754217.8232584279</v>
      </c>
      <c r="U15" s="51">
        <v>0</v>
      </c>
      <c r="V15" s="51">
        <v>0</v>
      </c>
      <c r="W15" s="51">
        <v>37101208.869999997</v>
      </c>
      <c r="X15" s="52" t="s">
        <v>86</v>
      </c>
      <c r="Y15" s="45" t="s">
        <v>288</v>
      </c>
      <c r="Z15" s="51">
        <v>0</v>
      </c>
      <c r="AA15" s="54">
        <v>0</v>
      </c>
    </row>
    <row r="16" spans="1:27" s="2" customFormat="1" ht="18.75" customHeight="1" x14ac:dyDescent="0.25">
      <c r="A16" s="2">
        <v>305756</v>
      </c>
      <c r="B16" s="27" t="s">
        <v>87</v>
      </c>
      <c r="C16" s="12">
        <v>6</v>
      </c>
      <c r="D16" s="2" t="s">
        <v>38</v>
      </c>
      <c r="E16" s="2" t="s">
        <v>132</v>
      </c>
      <c r="F16" s="12">
        <v>58</v>
      </c>
      <c r="G16" s="2">
        <v>305756</v>
      </c>
      <c r="H16" s="2" t="s">
        <v>115</v>
      </c>
      <c r="I16" s="2">
        <v>35226567</v>
      </c>
      <c r="J16" s="2" t="s">
        <v>116</v>
      </c>
      <c r="K16" s="21" t="s">
        <v>83</v>
      </c>
      <c r="L16" s="21" t="s">
        <v>168</v>
      </c>
      <c r="M16" s="16">
        <v>45352</v>
      </c>
      <c r="N16" s="16">
        <v>45777</v>
      </c>
      <c r="O16" s="13">
        <f t="shared" ref="O16:O41" si="0">S16/(S16+T16+U16)</f>
        <v>0.7640449438202247</v>
      </c>
      <c r="P16" s="21" t="s">
        <v>110</v>
      </c>
      <c r="Q16" s="2" t="s">
        <v>114</v>
      </c>
      <c r="R16" s="12" t="s">
        <v>134</v>
      </c>
      <c r="S16" s="24">
        <v>1749387.4831460675</v>
      </c>
      <c r="T16" s="24">
        <v>540252.01685393264</v>
      </c>
      <c r="U16" s="24">
        <v>0</v>
      </c>
      <c r="V16" s="24">
        <v>0</v>
      </c>
      <c r="W16" s="24">
        <v>2289639.5</v>
      </c>
      <c r="X16" s="14" t="s">
        <v>86</v>
      </c>
      <c r="Z16" s="24">
        <v>0</v>
      </c>
      <c r="AA16" s="38">
        <v>0</v>
      </c>
    </row>
    <row r="17" spans="1:27" s="2" customFormat="1" ht="18.75" customHeight="1" x14ac:dyDescent="0.25">
      <c r="A17" s="2">
        <v>306166</v>
      </c>
      <c r="B17" s="27" t="s">
        <v>87</v>
      </c>
      <c r="C17" s="12">
        <v>7</v>
      </c>
      <c r="D17" s="2" t="s">
        <v>38</v>
      </c>
      <c r="E17" s="2" t="s">
        <v>132</v>
      </c>
      <c r="F17" s="12">
        <v>58</v>
      </c>
      <c r="G17" s="2">
        <v>306166</v>
      </c>
      <c r="H17" s="2" t="s">
        <v>117</v>
      </c>
      <c r="I17" s="2">
        <v>36680730</v>
      </c>
      <c r="J17" s="2" t="s">
        <v>118</v>
      </c>
      <c r="K17" s="21" t="s">
        <v>119</v>
      </c>
      <c r="L17" s="21" t="s">
        <v>169</v>
      </c>
      <c r="M17" s="16">
        <v>45352</v>
      </c>
      <c r="N17" s="16">
        <v>45777</v>
      </c>
      <c r="O17" s="13">
        <f t="shared" si="0"/>
        <v>0.76404494151078706</v>
      </c>
      <c r="P17" s="21" t="s">
        <v>110</v>
      </c>
      <c r="Q17" s="2" t="s">
        <v>114</v>
      </c>
      <c r="R17" s="12" t="s">
        <v>134</v>
      </c>
      <c r="S17" s="24">
        <v>1895801.41</v>
      </c>
      <c r="T17" s="24">
        <v>516673.03</v>
      </c>
      <c r="U17" s="24">
        <v>68795.06</v>
      </c>
      <c r="V17" s="24">
        <v>0</v>
      </c>
      <c r="W17" s="24">
        <v>2481269.5</v>
      </c>
      <c r="X17" s="14" t="s">
        <v>86</v>
      </c>
      <c r="Z17" s="24">
        <v>0</v>
      </c>
      <c r="AA17" s="38">
        <v>0</v>
      </c>
    </row>
    <row r="18" spans="1:27" s="2" customFormat="1" ht="18.75" customHeight="1" x14ac:dyDescent="0.25">
      <c r="A18" s="2">
        <v>309745</v>
      </c>
      <c r="B18" s="27" t="s">
        <v>87</v>
      </c>
      <c r="C18" s="12">
        <v>8</v>
      </c>
      <c r="D18" s="2" t="s">
        <v>38</v>
      </c>
      <c r="E18" s="2" t="s">
        <v>132</v>
      </c>
      <c r="F18" s="12">
        <v>58</v>
      </c>
      <c r="G18" s="2">
        <v>309745</v>
      </c>
      <c r="H18" s="2" t="s">
        <v>120</v>
      </c>
      <c r="I18" s="2">
        <v>5916417</v>
      </c>
      <c r="J18" s="2" t="s">
        <v>121</v>
      </c>
      <c r="K18" s="21" t="s">
        <v>122</v>
      </c>
      <c r="L18" s="21" t="s">
        <v>166</v>
      </c>
      <c r="M18" s="16">
        <v>45352</v>
      </c>
      <c r="N18" s="16">
        <v>46081</v>
      </c>
      <c r="O18" s="13">
        <f t="shared" si="0"/>
        <v>0.7640449438202247</v>
      </c>
      <c r="P18" s="21" t="s">
        <v>127</v>
      </c>
      <c r="Q18" s="2" t="s">
        <v>114</v>
      </c>
      <c r="R18" s="12" t="s">
        <v>134</v>
      </c>
      <c r="S18" s="24">
        <v>1896144.1051685393</v>
      </c>
      <c r="T18" s="24">
        <v>449940.66269662924</v>
      </c>
      <c r="U18" s="24">
        <v>135633.25213483148</v>
      </c>
      <c r="V18" s="24">
        <v>0</v>
      </c>
      <c r="W18" s="24">
        <v>2481718.02</v>
      </c>
      <c r="X18" s="14" t="s">
        <v>86</v>
      </c>
      <c r="Z18" s="24">
        <v>0</v>
      </c>
      <c r="AA18" s="38">
        <v>0</v>
      </c>
    </row>
    <row r="19" spans="1:27" s="2" customFormat="1" ht="18.75" customHeight="1" x14ac:dyDescent="0.25">
      <c r="A19" s="2">
        <v>311786</v>
      </c>
      <c r="B19" s="27" t="s">
        <v>87</v>
      </c>
      <c r="C19" s="12">
        <v>9</v>
      </c>
      <c r="D19" s="2" t="s">
        <v>38</v>
      </c>
      <c r="E19" s="2" t="s">
        <v>132</v>
      </c>
      <c r="F19" s="12">
        <v>58</v>
      </c>
      <c r="G19" s="2">
        <v>311786</v>
      </c>
      <c r="H19" s="2" t="s">
        <v>123</v>
      </c>
      <c r="I19" s="2">
        <v>22402190</v>
      </c>
      <c r="J19" s="2" t="s">
        <v>124</v>
      </c>
      <c r="K19" s="21" t="s">
        <v>83</v>
      </c>
      <c r="L19" s="21" t="s">
        <v>167</v>
      </c>
      <c r="M19" s="16">
        <v>45352</v>
      </c>
      <c r="N19" s="16">
        <v>45777</v>
      </c>
      <c r="O19" s="13">
        <f t="shared" si="0"/>
        <v>0.7640449438202247</v>
      </c>
      <c r="P19" s="21" t="s">
        <v>110</v>
      </c>
      <c r="Q19" s="2" t="s">
        <v>114</v>
      </c>
      <c r="R19" s="12" t="s">
        <v>134</v>
      </c>
      <c r="S19" s="24">
        <v>1864679.8480898875</v>
      </c>
      <c r="T19" s="24">
        <v>575857.01191011234</v>
      </c>
      <c r="U19" s="24">
        <v>0</v>
      </c>
      <c r="V19" s="24">
        <v>0</v>
      </c>
      <c r="W19" s="24">
        <v>2440536.86</v>
      </c>
      <c r="X19" s="14" t="s">
        <v>86</v>
      </c>
      <c r="Z19" s="24">
        <v>0</v>
      </c>
      <c r="AA19" s="38">
        <v>0</v>
      </c>
    </row>
    <row r="20" spans="1:27" s="2" customFormat="1" ht="18.75" customHeight="1" x14ac:dyDescent="0.25">
      <c r="A20" s="2">
        <v>308553</v>
      </c>
      <c r="B20" s="27" t="s">
        <v>87</v>
      </c>
      <c r="C20" s="12">
        <v>10</v>
      </c>
      <c r="D20" s="2" t="s">
        <v>38</v>
      </c>
      <c r="E20" s="2" t="s">
        <v>132</v>
      </c>
      <c r="F20" s="12">
        <v>58</v>
      </c>
      <c r="G20" s="2">
        <v>308553</v>
      </c>
      <c r="H20" s="2" t="s">
        <v>170</v>
      </c>
      <c r="I20" s="2" t="s">
        <v>171</v>
      </c>
      <c r="J20" s="2" t="s">
        <v>172</v>
      </c>
      <c r="K20" s="21" t="s">
        <v>173</v>
      </c>
      <c r="L20" s="21" t="s">
        <v>286</v>
      </c>
      <c r="M20" s="16">
        <v>45383</v>
      </c>
      <c r="N20" s="16">
        <v>45808</v>
      </c>
      <c r="O20" s="13">
        <f t="shared" si="0"/>
        <v>0.76404494363818931</v>
      </c>
      <c r="P20" s="21" t="s">
        <v>110</v>
      </c>
      <c r="Q20" s="2" t="s">
        <v>114</v>
      </c>
      <c r="R20" s="12" t="s">
        <v>134</v>
      </c>
      <c r="S20" s="24">
        <v>1886395.64</v>
      </c>
      <c r="T20" s="24">
        <v>576147.96</v>
      </c>
      <c r="U20" s="24">
        <v>6415.4</v>
      </c>
      <c r="V20" s="24">
        <v>0</v>
      </c>
      <c r="W20" s="24">
        <v>2468958.9999999995</v>
      </c>
      <c r="X20" s="14" t="s">
        <v>86</v>
      </c>
      <c r="Z20" s="24">
        <v>0</v>
      </c>
      <c r="AA20" s="38">
        <v>0</v>
      </c>
    </row>
    <row r="21" spans="1:27" s="2" customFormat="1" ht="18.75" customHeight="1" x14ac:dyDescent="0.25">
      <c r="A21" s="2">
        <v>305551</v>
      </c>
      <c r="B21" s="27" t="s">
        <v>87</v>
      </c>
      <c r="C21" s="12">
        <v>11</v>
      </c>
      <c r="D21" s="2" t="s">
        <v>38</v>
      </c>
      <c r="E21" s="2" t="s">
        <v>132</v>
      </c>
      <c r="F21" s="12">
        <v>58</v>
      </c>
      <c r="G21" s="2">
        <v>305551</v>
      </c>
      <c r="H21" s="2" t="s">
        <v>174</v>
      </c>
      <c r="I21" s="2" t="s">
        <v>175</v>
      </c>
      <c r="J21" s="2" t="s">
        <v>176</v>
      </c>
      <c r="K21" s="21" t="s">
        <v>177</v>
      </c>
      <c r="L21" s="21" t="s">
        <v>287</v>
      </c>
      <c r="M21" s="16">
        <v>45383</v>
      </c>
      <c r="N21" s="16">
        <v>45808</v>
      </c>
      <c r="O21" s="13">
        <f t="shared" si="0"/>
        <v>0.76404494205425033</v>
      </c>
      <c r="P21" s="21" t="s">
        <v>110</v>
      </c>
      <c r="Q21" s="2" t="s">
        <v>114</v>
      </c>
      <c r="R21" s="12" t="s">
        <v>134</v>
      </c>
      <c r="S21" s="24">
        <v>1895872.33</v>
      </c>
      <c r="T21" s="24">
        <v>580007.48</v>
      </c>
      <c r="U21" s="24">
        <v>5482.51</v>
      </c>
      <c r="V21" s="24">
        <v>0</v>
      </c>
      <c r="W21" s="24">
        <v>2481362.3199999998</v>
      </c>
      <c r="X21" s="14" t="s">
        <v>86</v>
      </c>
      <c r="Z21" s="24">
        <v>0</v>
      </c>
      <c r="AA21" s="38">
        <v>0</v>
      </c>
    </row>
    <row r="22" spans="1:27" s="2" customFormat="1" ht="18.75" customHeight="1" x14ac:dyDescent="0.25">
      <c r="A22" s="2">
        <v>305439</v>
      </c>
      <c r="B22" s="27" t="s">
        <v>87</v>
      </c>
      <c r="C22" s="12">
        <v>12</v>
      </c>
      <c r="D22" s="2" t="s">
        <v>38</v>
      </c>
      <c r="E22" s="2" t="s">
        <v>132</v>
      </c>
      <c r="F22" s="12">
        <v>58</v>
      </c>
      <c r="G22" s="2">
        <v>305439</v>
      </c>
      <c r="H22" s="2" t="s">
        <v>178</v>
      </c>
      <c r="I22" s="2" t="s">
        <v>179</v>
      </c>
      <c r="J22" s="2" t="s">
        <v>180</v>
      </c>
      <c r="K22" s="21" t="s">
        <v>181</v>
      </c>
      <c r="L22" s="21" t="s">
        <v>286</v>
      </c>
      <c r="M22" s="16">
        <v>45383</v>
      </c>
      <c r="N22" s="16">
        <v>45808</v>
      </c>
      <c r="O22" s="13">
        <f t="shared" si="0"/>
        <v>0.76404494299846981</v>
      </c>
      <c r="P22" s="21" t="s">
        <v>110</v>
      </c>
      <c r="Q22" s="2" t="s">
        <v>114</v>
      </c>
      <c r="R22" s="12" t="s">
        <v>134</v>
      </c>
      <c r="S22" s="24">
        <v>1880438.38</v>
      </c>
      <c r="T22" s="24">
        <v>512742.02</v>
      </c>
      <c r="U22" s="24">
        <v>67981.600000000006</v>
      </c>
      <c r="V22" s="24">
        <v>0</v>
      </c>
      <c r="W22" s="24">
        <v>2461162</v>
      </c>
      <c r="X22" s="14" t="s">
        <v>86</v>
      </c>
      <c r="Z22" s="24">
        <v>0</v>
      </c>
      <c r="AA22" s="38">
        <v>0</v>
      </c>
    </row>
    <row r="23" spans="1:27" s="2" customFormat="1" ht="18.75" customHeight="1" x14ac:dyDescent="0.25">
      <c r="A23" s="2">
        <v>303700</v>
      </c>
      <c r="B23" s="27" t="s">
        <v>87</v>
      </c>
      <c r="C23" s="12">
        <v>13</v>
      </c>
      <c r="D23" s="2" t="s">
        <v>38</v>
      </c>
      <c r="E23" s="2" t="s">
        <v>132</v>
      </c>
      <c r="F23" s="12">
        <v>58</v>
      </c>
      <c r="G23" s="2">
        <v>303700</v>
      </c>
      <c r="H23" s="2" t="s">
        <v>182</v>
      </c>
      <c r="I23" s="2">
        <v>7221327</v>
      </c>
      <c r="J23" s="2" t="s">
        <v>183</v>
      </c>
      <c r="K23" s="21" t="s">
        <v>184</v>
      </c>
      <c r="L23" s="21" t="s">
        <v>286</v>
      </c>
      <c r="M23" s="16">
        <v>45383</v>
      </c>
      <c r="N23" s="16">
        <v>45808</v>
      </c>
      <c r="O23" s="13">
        <f t="shared" si="0"/>
        <v>0.76404494345652563</v>
      </c>
      <c r="P23" s="21" t="s">
        <v>110</v>
      </c>
      <c r="Q23" s="2" t="s">
        <v>114</v>
      </c>
      <c r="R23" s="12" t="s">
        <v>134</v>
      </c>
      <c r="S23" s="24">
        <v>1888324.96</v>
      </c>
      <c r="T23" s="24">
        <v>583159.18000000005</v>
      </c>
      <c r="U23" s="24">
        <v>0</v>
      </c>
      <c r="V23" s="24">
        <v>0</v>
      </c>
      <c r="W23" s="24">
        <v>2471484.14</v>
      </c>
      <c r="X23" s="14" t="s">
        <v>86</v>
      </c>
      <c r="Z23" s="24">
        <v>0</v>
      </c>
      <c r="AA23" s="38">
        <v>0</v>
      </c>
    </row>
    <row r="24" spans="1:27" s="2" customFormat="1" ht="18.75" customHeight="1" x14ac:dyDescent="0.25">
      <c r="A24" s="2">
        <v>305905</v>
      </c>
      <c r="B24" s="27" t="s">
        <v>87</v>
      </c>
      <c r="C24" s="12">
        <v>14</v>
      </c>
      <c r="D24" s="2" t="s">
        <v>38</v>
      </c>
      <c r="E24" s="2" t="s">
        <v>132</v>
      </c>
      <c r="F24" s="12">
        <v>58</v>
      </c>
      <c r="G24" s="2">
        <v>305905</v>
      </c>
      <c r="H24" s="2" t="s">
        <v>185</v>
      </c>
      <c r="I24" s="2">
        <v>21483609</v>
      </c>
      <c r="J24" s="2" t="s">
        <v>186</v>
      </c>
      <c r="K24" s="21" t="s">
        <v>187</v>
      </c>
      <c r="L24" s="21" t="s">
        <v>286</v>
      </c>
      <c r="M24" s="16">
        <v>45383</v>
      </c>
      <c r="N24" s="16">
        <v>45808</v>
      </c>
      <c r="O24" s="13">
        <f t="shared" si="0"/>
        <v>0.76404494159918179</v>
      </c>
      <c r="P24" s="21" t="s">
        <v>110</v>
      </c>
      <c r="Q24" s="2" t="s">
        <v>114</v>
      </c>
      <c r="R24" s="12" t="s">
        <v>134</v>
      </c>
      <c r="S24" s="24">
        <v>1893947.99</v>
      </c>
      <c r="T24" s="24">
        <v>526670.26</v>
      </c>
      <c r="U24" s="24">
        <v>58225.45</v>
      </c>
      <c r="V24" s="24">
        <v>0</v>
      </c>
      <c r="W24" s="24">
        <v>2478843.7000000002</v>
      </c>
      <c r="X24" s="14" t="s">
        <v>86</v>
      </c>
      <c r="Z24" s="24">
        <v>0</v>
      </c>
      <c r="AA24" s="38">
        <v>0</v>
      </c>
    </row>
    <row r="25" spans="1:27" s="2" customFormat="1" ht="18.75" customHeight="1" x14ac:dyDescent="0.25">
      <c r="A25" s="2">
        <v>305001</v>
      </c>
      <c r="B25" s="27" t="s">
        <v>87</v>
      </c>
      <c r="C25" s="12">
        <v>15</v>
      </c>
      <c r="D25" s="2" t="s">
        <v>38</v>
      </c>
      <c r="E25" s="2" t="s">
        <v>132</v>
      </c>
      <c r="F25" s="12">
        <v>58</v>
      </c>
      <c r="G25" s="2">
        <v>305001</v>
      </c>
      <c r="H25" s="2" t="s">
        <v>188</v>
      </c>
      <c r="I25" s="2">
        <v>15647960</v>
      </c>
      <c r="J25" s="2" t="s">
        <v>189</v>
      </c>
      <c r="K25" s="21" t="s">
        <v>190</v>
      </c>
      <c r="L25" s="21" t="s">
        <v>283</v>
      </c>
      <c r="M25" s="16">
        <v>45383</v>
      </c>
      <c r="N25" s="16">
        <v>46112</v>
      </c>
      <c r="O25" s="13">
        <f t="shared" si="0"/>
        <v>0.76404494459001737</v>
      </c>
      <c r="P25" s="21" t="s">
        <v>110</v>
      </c>
      <c r="Q25" s="2" t="s">
        <v>114</v>
      </c>
      <c r="R25" s="12" t="s">
        <v>134</v>
      </c>
      <c r="S25" s="24">
        <v>1895850.37</v>
      </c>
      <c r="T25" s="24">
        <v>585483.19999999995</v>
      </c>
      <c r="U25" s="24">
        <v>0</v>
      </c>
      <c r="V25" s="24">
        <v>0</v>
      </c>
      <c r="W25" s="24">
        <v>2481333.5700000003</v>
      </c>
      <c r="X25" s="14" t="s">
        <v>86</v>
      </c>
      <c r="Z25" s="24">
        <v>0</v>
      </c>
      <c r="AA25" s="38">
        <v>0</v>
      </c>
    </row>
    <row r="26" spans="1:27" s="2" customFormat="1" ht="18.75" customHeight="1" x14ac:dyDescent="0.25">
      <c r="A26" s="2">
        <v>308552</v>
      </c>
      <c r="B26" s="27" t="s">
        <v>87</v>
      </c>
      <c r="C26" s="12">
        <v>16</v>
      </c>
      <c r="D26" s="2" t="s">
        <v>38</v>
      </c>
      <c r="E26" s="2" t="s">
        <v>132</v>
      </c>
      <c r="F26" s="12">
        <v>58</v>
      </c>
      <c r="G26" s="2">
        <v>308552</v>
      </c>
      <c r="H26" s="2" t="s">
        <v>191</v>
      </c>
      <c r="I26" s="2">
        <v>35210609</v>
      </c>
      <c r="J26" s="2" t="s">
        <v>192</v>
      </c>
      <c r="K26" s="21" t="s">
        <v>193</v>
      </c>
      <c r="L26" s="21" t="s">
        <v>286</v>
      </c>
      <c r="M26" s="16">
        <v>45383</v>
      </c>
      <c r="N26" s="16">
        <v>46112</v>
      </c>
      <c r="O26" s="13">
        <f t="shared" si="0"/>
        <v>0.76404494363818931</v>
      </c>
      <c r="P26" s="21" t="s">
        <v>110</v>
      </c>
      <c r="Q26" s="2" t="s">
        <v>114</v>
      </c>
      <c r="R26" s="12" t="s">
        <v>134</v>
      </c>
      <c r="S26" s="24">
        <v>1886395.64</v>
      </c>
      <c r="T26" s="24">
        <v>576147.96</v>
      </c>
      <c r="U26" s="24">
        <v>6415.4</v>
      </c>
      <c r="V26" s="24">
        <v>0</v>
      </c>
      <c r="W26" s="24">
        <v>2468958.9999999995</v>
      </c>
      <c r="X26" s="14" t="s">
        <v>86</v>
      </c>
      <c r="Z26" s="24">
        <v>0</v>
      </c>
      <c r="AA26" s="38">
        <v>0</v>
      </c>
    </row>
    <row r="27" spans="1:27" s="2" customFormat="1" ht="18.75" customHeight="1" x14ac:dyDescent="0.25">
      <c r="A27" s="2">
        <v>301657</v>
      </c>
      <c r="B27" s="27" t="s">
        <v>87</v>
      </c>
      <c r="C27" s="12">
        <v>17</v>
      </c>
      <c r="D27" s="2" t="s">
        <v>38</v>
      </c>
      <c r="E27" s="2" t="s">
        <v>132</v>
      </c>
      <c r="F27" s="12">
        <v>58</v>
      </c>
      <c r="G27" s="2">
        <v>301657</v>
      </c>
      <c r="H27" s="2" t="s">
        <v>194</v>
      </c>
      <c r="I27" s="2">
        <v>34458461</v>
      </c>
      <c r="J27" s="2" t="s">
        <v>195</v>
      </c>
      <c r="K27" s="21"/>
      <c r="L27" s="21" t="s">
        <v>241</v>
      </c>
      <c r="M27" s="16">
        <v>45383</v>
      </c>
      <c r="N27" s="16">
        <v>46112</v>
      </c>
      <c r="O27" s="13">
        <f t="shared" si="0"/>
        <v>0.76404494200742046</v>
      </c>
      <c r="P27" s="21" t="s">
        <v>110</v>
      </c>
      <c r="Q27" s="2" t="s">
        <v>114</v>
      </c>
      <c r="R27" s="12">
        <v>139</v>
      </c>
      <c r="S27" s="24">
        <v>1846896.69</v>
      </c>
      <c r="T27" s="24">
        <v>570365.16</v>
      </c>
      <c r="U27" s="24">
        <v>0</v>
      </c>
      <c r="V27" s="24">
        <v>0</v>
      </c>
      <c r="W27" s="24">
        <v>2417261.85</v>
      </c>
      <c r="X27" s="14" t="s">
        <v>86</v>
      </c>
      <c r="Z27" s="24">
        <v>0</v>
      </c>
      <c r="AA27" s="38">
        <v>0</v>
      </c>
    </row>
    <row r="28" spans="1:27" s="2" customFormat="1" ht="18.75" customHeight="1" x14ac:dyDescent="0.25">
      <c r="A28" s="2">
        <v>304233</v>
      </c>
      <c r="B28" s="27" t="s">
        <v>87</v>
      </c>
      <c r="C28" s="12">
        <v>18</v>
      </c>
      <c r="D28" s="2" t="s">
        <v>38</v>
      </c>
      <c r="E28" s="2" t="s">
        <v>132</v>
      </c>
      <c r="F28" s="12">
        <v>58</v>
      </c>
      <c r="G28" s="2">
        <v>304233</v>
      </c>
      <c r="H28" s="2" t="s">
        <v>196</v>
      </c>
      <c r="I28" s="2" t="s">
        <v>197</v>
      </c>
      <c r="J28" s="2" t="s">
        <v>198</v>
      </c>
      <c r="K28" s="21" t="s">
        <v>199</v>
      </c>
      <c r="L28" s="21" t="s">
        <v>285</v>
      </c>
      <c r="M28" s="16">
        <v>45383</v>
      </c>
      <c r="N28" s="16">
        <v>46112</v>
      </c>
      <c r="O28" s="13">
        <f t="shared" si="0"/>
        <v>0.76404494440893289</v>
      </c>
      <c r="P28" s="21" t="s">
        <v>110</v>
      </c>
      <c r="Q28" s="2" t="s">
        <v>114</v>
      </c>
      <c r="R28" s="12">
        <v>139</v>
      </c>
      <c r="S28" s="24">
        <v>1895711.13</v>
      </c>
      <c r="T28" s="24">
        <v>585440.19999999995</v>
      </c>
      <c r="U28" s="24">
        <v>0</v>
      </c>
      <c r="V28" s="24">
        <v>0</v>
      </c>
      <c r="W28" s="24">
        <v>2481151.33</v>
      </c>
      <c r="X28" s="14" t="s">
        <v>86</v>
      </c>
      <c r="Z28" s="24">
        <v>0</v>
      </c>
      <c r="AA28" s="38">
        <v>0</v>
      </c>
    </row>
    <row r="29" spans="1:27" s="2" customFormat="1" ht="18.75" customHeight="1" x14ac:dyDescent="0.25">
      <c r="A29" s="2">
        <v>302022</v>
      </c>
      <c r="B29" s="27" t="s">
        <v>87</v>
      </c>
      <c r="C29" s="12">
        <v>19</v>
      </c>
      <c r="D29" s="2" t="s">
        <v>38</v>
      </c>
      <c r="E29" s="2" t="s">
        <v>132</v>
      </c>
      <c r="F29" s="12">
        <v>58</v>
      </c>
      <c r="G29" s="2">
        <v>302022</v>
      </c>
      <c r="H29" s="2" t="s">
        <v>200</v>
      </c>
      <c r="I29" s="2">
        <v>18408844</v>
      </c>
      <c r="J29" s="2" t="s">
        <v>201</v>
      </c>
      <c r="K29" s="21" t="s">
        <v>83</v>
      </c>
      <c r="L29" s="21" t="s">
        <v>284</v>
      </c>
      <c r="M29" s="16">
        <v>45383</v>
      </c>
      <c r="N29" s="16">
        <v>46112</v>
      </c>
      <c r="O29" s="13">
        <f t="shared" si="0"/>
        <v>0.76404494331348394</v>
      </c>
      <c r="P29" s="21" t="s">
        <v>110</v>
      </c>
      <c r="Q29" s="2" t="s">
        <v>114</v>
      </c>
      <c r="R29" s="12">
        <v>139</v>
      </c>
      <c r="S29" s="24">
        <v>1863527.01</v>
      </c>
      <c r="T29" s="24">
        <v>575500.99</v>
      </c>
      <c r="U29" s="24">
        <v>0</v>
      </c>
      <c r="V29" s="24">
        <v>0</v>
      </c>
      <c r="W29" s="24">
        <v>2439028</v>
      </c>
      <c r="X29" s="14" t="s">
        <v>86</v>
      </c>
      <c r="Z29" s="24">
        <v>0</v>
      </c>
      <c r="AA29" s="38">
        <v>0</v>
      </c>
    </row>
    <row r="30" spans="1:27" s="2" customFormat="1" ht="18.75" customHeight="1" x14ac:dyDescent="0.25">
      <c r="A30" s="2">
        <v>308567</v>
      </c>
      <c r="B30" s="27" t="s">
        <v>87</v>
      </c>
      <c r="C30" s="12">
        <v>20</v>
      </c>
      <c r="D30" s="2" t="s">
        <v>38</v>
      </c>
      <c r="E30" s="2" t="s">
        <v>132</v>
      </c>
      <c r="F30" s="12">
        <v>58</v>
      </c>
      <c r="G30" s="2">
        <v>308567</v>
      </c>
      <c r="H30" s="2" t="s">
        <v>202</v>
      </c>
      <c r="I30" s="2" t="s">
        <v>203</v>
      </c>
      <c r="J30" s="2" t="s">
        <v>204</v>
      </c>
      <c r="K30" s="21" t="s">
        <v>205</v>
      </c>
      <c r="L30" s="21" t="s">
        <v>283</v>
      </c>
      <c r="M30" s="16">
        <v>45383</v>
      </c>
      <c r="N30" s="16">
        <v>46112</v>
      </c>
      <c r="O30" s="13">
        <f t="shared" si="0"/>
        <v>0.76404494550216406</v>
      </c>
      <c r="P30" s="21" t="s">
        <v>110</v>
      </c>
      <c r="Q30" s="2" t="s">
        <v>114</v>
      </c>
      <c r="R30" s="12">
        <v>139</v>
      </c>
      <c r="S30" s="24">
        <v>1888514.41</v>
      </c>
      <c r="T30" s="24">
        <v>583217.68000000005</v>
      </c>
      <c r="U30" s="24">
        <v>0</v>
      </c>
      <c r="V30" s="24">
        <v>0</v>
      </c>
      <c r="W30" s="24">
        <v>2471732.09</v>
      </c>
      <c r="X30" s="14" t="s">
        <v>86</v>
      </c>
      <c r="Z30" s="24">
        <v>0</v>
      </c>
      <c r="AA30" s="38">
        <v>0</v>
      </c>
    </row>
    <row r="31" spans="1:27" s="2" customFormat="1" ht="18.75" customHeight="1" x14ac:dyDescent="0.25">
      <c r="A31" s="2">
        <v>304974</v>
      </c>
      <c r="B31" s="27" t="s">
        <v>87</v>
      </c>
      <c r="C31" s="12">
        <v>21</v>
      </c>
      <c r="D31" s="2" t="s">
        <v>38</v>
      </c>
      <c r="E31" s="2" t="s">
        <v>132</v>
      </c>
      <c r="F31" s="12">
        <v>58</v>
      </c>
      <c r="G31" s="2">
        <v>304974</v>
      </c>
      <c r="H31" s="2" t="s">
        <v>206</v>
      </c>
      <c r="I31" s="2">
        <v>8096109</v>
      </c>
      <c r="J31" s="2" t="s">
        <v>207</v>
      </c>
      <c r="K31" s="21" t="s">
        <v>208</v>
      </c>
      <c r="L31" s="21" t="s">
        <v>282</v>
      </c>
      <c r="M31" s="16">
        <v>45383</v>
      </c>
      <c r="N31" s="16">
        <v>46112</v>
      </c>
      <c r="O31" s="13">
        <f t="shared" si="0"/>
        <v>0.76404494459008809</v>
      </c>
      <c r="P31" s="21" t="s">
        <v>110</v>
      </c>
      <c r="Q31" s="2" t="s">
        <v>114</v>
      </c>
      <c r="R31" s="12">
        <v>139</v>
      </c>
      <c r="S31" s="24">
        <v>1895676.29</v>
      </c>
      <c r="T31" s="24">
        <v>585429.43999999994</v>
      </c>
      <c r="U31" s="24">
        <v>0</v>
      </c>
      <c r="V31" s="24">
        <v>0</v>
      </c>
      <c r="W31" s="24">
        <v>2481105.73</v>
      </c>
      <c r="X31" s="14" t="s">
        <v>86</v>
      </c>
      <c r="Z31" s="24">
        <v>0</v>
      </c>
      <c r="AA31" s="38">
        <v>0</v>
      </c>
    </row>
    <row r="32" spans="1:27" s="2" customFormat="1" ht="18.75" customHeight="1" x14ac:dyDescent="0.25">
      <c r="A32" s="2">
        <v>304960</v>
      </c>
      <c r="B32" s="27" t="s">
        <v>87</v>
      </c>
      <c r="C32" s="12">
        <v>22</v>
      </c>
      <c r="D32" s="2" t="s">
        <v>38</v>
      </c>
      <c r="E32" s="2" t="s">
        <v>132</v>
      </c>
      <c r="F32" s="12">
        <v>58</v>
      </c>
      <c r="G32" s="2">
        <v>304960</v>
      </c>
      <c r="H32" s="2" t="s">
        <v>209</v>
      </c>
      <c r="I32" s="2" t="s">
        <v>210</v>
      </c>
      <c r="J32" s="2" t="s">
        <v>211</v>
      </c>
      <c r="K32" s="21" t="s">
        <v>212</v>
      </c>
      <c r="L32" s="21" t="s">
        <v>281</v>
      </c>
      <c r="M32" s="16">
        <v>45383</v>
      </c>
      <c r="N32" s="16">
        <v>46112</v>
      </c>
      <c r="O32" s="13">
        <f t="shared" si="0"/>
        <v>0.76404494410679757</v>
      </c>
      <c r="P32" s="21" t="s">
        <v>110</v>
      </c>
      <c r="Q32" s="2" t="s">
        <v>114</v>
      </c>
      <c r="R32" s="12">
        <v>139</v>
      </c>
      <c r="S32" s="24">
        <v>1797401.26</v>
      </c>
      <c r="T32" s="24">
        <v>555079.80000000005</v>
      </c>
      <c r="U32" s="24">
        <v>0</v>
      </c>
      <c r="V32" s="24">
        <v>0</v>
      </c>
      <c r="W32" s="24">
        <v>2352481.06</v>
      </c>
      <c r="X32" s="14" t="s">
        <v>86</v>
      </c>
      <c r="Z32" s="24">
        <v>0</v>
      </c>
      <c r="AA32" s="38">
        <v>0</v>
      </c>
    </row>
    <row r="33" spans="1:27" s="2" customFormat="1" ht="18.75" customHeight="1" x14ac:dyDescent="0.25">
      <c r="A33" s="2">
        <v>305255</v>
      </c>
      <c r="B33" s="27" t="s">
        <v>87</v>
      </c>
      <c r="C33" s="12">
        <v>23</v>
      </c>
      <c r="D33" s="2" t="s">
        <v>38</v>
      </c>
      <c r="E33" s="2" t="s">
        <v>132</v>
      </c>
      <c r="F33" s="12">
        <v>58</v>
      </c>
      <c r="G33" s="2">
        <v>305255</v>
      </c>
      <c r="H33" s="2" t="s">
        <v>213</v>
      </c>
      <c r="I33" s="2" t="s">
        <v>214</v>
      </c>
      <c r="J33" s="2" t="s">
        <v>215</v>
      </c>
      <c r="K33" s="21" t="s">
        <v>216</v>
      </c>
      <c r="L33" s="21" t="s">
        <v>280</v>
      </c>
      <c r="M33" s="16">
        <v>45383</v>
      </c>
      <c r="N33" s="16">
        <v>45930</v>
      </c>
      <c r="O33" s="13">
        <f t="shared" si="0"/>
        <v>0.76404494558595037</v>
      </c>
      <c r="P33" s="21" t="s">
        <v>110</v>
      </c>
      <c r="Q33" s="2" t="s">
        <v>114</v>
      </c>
      <c r="R33" s="12">
        <v>139</v>
      </c>
      <c r="S33" s="24">
        <v>1896139.51</v>
      </c>
      <c r="T33" s="24">
        <v>509716.53</v>
      </c>
      <c r="U33" s="24">
        <v>75855.960000000006</v>
      </c>
      <c r="V33" s="24">
        <v>0</v>
      </c>
      <c r="W33" s="24">
        <v>2481712</v>
      </c>
      <c r="X33" s="14" t="s">
        <v>86</v>
      </c>
      <c r="Z33" s="24">
        <v>0</v>
      </c>
      <c r="AA33" s="38">
        <v>0</v>
      </c>
    </row>
    <row r="34" spans="1:27" s="2" customFormat="1" ht="18.75" customHeight="1" x14ac:dyDescent="0.25">
      <c r="A34" s="2">
        <v>308635</v>
      </c>
      <c r="B34" s="27" t="s">
        <v>87</v>
      </c>
      <c r="C34" s="12">
        <v>24</v>
      </c>
      <c r="D34" s="2" t="s">
        <v>38</v>
      </c>
      <c r="E34" s="2" t="s">
        <v>132</v>
      </c>
      <c r="F34" s="12">
        <v>58</v>
      </c>
      <c r="G34" s="2">
        <v>308635</v>
      </c>
      <c r="H34" s="2" t="s">
        <v>217</v>
      </c>
      <c r="I34" s="2" t="s">
        <v>218</v>
      </c>
      <c r="J34" s="2" t="s">
        <v>219</v>
      </c>
      <c r="K34" s="21"/>
      <c r="L34" s="21" t="s">
        <v>279</v>
      </c>
      <c r="M34" s="16">
        <v>45383</v>
      </c>
      <c r="N34" s="16">
        <v>45930</v>
      </c>
      <c r="O34" s="13">
        <f t="shared" si="0"/>
        <v>0.76404494382022481</v>
      </c>
      <c r="P34" s="21" t="s">
        <v>110</v>
      </c>
      <c r="Q34" s="2" t="s">
        <v>114</v>
      </c>
      <c r="R34" s="12">
        <v>139</v>
      </c>
      <c r="S34" s="24">
        <v>1873842.68</v>
      </c>
      <c r="T34" s="24">
        <v>578686.71</v>
      </c>
      <c r="U34" s="24">
        <v>0</v>
      </c>
      <c r="V34" s="24">
        <v>0</v>
      </c>
      <c r="W34" s="24">
        <v>2452529.3899999997</v>
      </c>
      <c r="X34" s="14" t="s">
        <v>86</v>
      </c>
      <c r="Z34" s="24">
        <v>0</v>
      </c>
      <c r="AA34" s="38">
        <v>0</v>
      </c>
    </row>
    <row r="35" spans="1:27" s="2" customFormat="1" ht="18.75" customHeight="1" x14ac:dyDescent="0.25">
      <c r="A35" s="2">
        <v>310396</v>
      </c>
      <c r="B35" s="27" t="s">
        <v>87</v>
      </c>
      <c r="C35" s="12">
        <v>25</v>
      </c>
      <c r="D35" s="2" t="s">
        <v>38</v>
      </c>
      <c r="E35" s="2" t="s">
        <v>132</v>
      </c>
      <c r="F35" s="12">
        <v>58</v>
      </c>
      <c r="G35" s="2">
        <v>310396</v>
      </c>
      <c r="H35" s="2" t="s">
        <v>220</v>
      </c>
      <c r="I35" s="2">
        <v>5260435</v>
      </c>
      <c r="J35" s="2" t="s">
        <v>221</v>
      </c>
      <c r="K35" s="21" t="s">
        <v>222</v>
      </c>
      <c r="L35" s="21" t="s">
        <v>278</v>
      </c>
      <c r="M35" s="16">
        <v>45383</v>
      </c>
      <c r="N35" s="16">
        <v>46112</v>
      </c>
      <c r="O35" s="13">
        <f t="shared" si="0"/>
        <v>0.7640449416461268</v>
      </c>
      <c r="P35" s="21" t="s">
        <v>110</v>
      </c>
      <c r="Q35" s="2" t="s">
        <v>114</v>
      </c>
      <c r="R35" s="12" t="s">
        <v>134</v>
      </c>
      <c r="S35" s="24">
        <v>1895357.08</v>
      </c>
      <c r="T35" s="24">
        <v>585330.87</v>
      </c>
      <c r="U35" s="24">
        <v>0</v>
      </c>
      <c r="V35" s="24">
        <v>0</v>
      </c>
      <c r="W35" s="24">
        <v>2480687.9500000002</v>
      </c>
      <c r="X35" s="14" t="s">
        <v>86</v>
      </c>
      <c r="Z35" s="24">
        <v>0</v>
      </c>
      <c r="AA35" s="38">
        <v>0</v>
      </c>
    </row>
    <row r="36" spans="1:27" s="2" customFormat="1" ht="18.75" customHeight="1" x14ac:dyDescent="0.25">
      <c r="A36" s="2">
        <v>306402</v>
      </c>
      <c r="B36" s="27" t="s">
        <v>87</v>
      </c>
      <c r="C36" s="12">
        <v>26</v>
      </c>
      <c r="D36" s="2" t="s">
        <v>38</v>
      </c>
      <c r="E36" s="2" t="s">
        <v>132</v>
      </c>
      <c r="F36" s="12">
        <v>58</v>
      </c>
      <c r="G36" s="2">
        <v>306402</v>
      </c>
      <c r="H36" s="2" t="s">
        <v>223</v>
      </c>
      <c r="I36" s="2" t="s">
        <v>224</v>
      </c>
      <c r="J36" s="2" t="s">
        <v>225</v>
      </c>
      <c r="K36" s="21" t="s">
        <v>226</v>
      </c>
      <c r="L36" s="21" t="s">
        <v>277</v>
      </c>
      <c r="M36" s="16">
        <v>45383</v>
      </c>
      <c r="N36" s="16">
        <v>46112</v>
      </c>
      <c r="O36" s="13">
        <f t="shared" si="0"/>
        <v>0.7640449438202247</v>
      </c>
      <c r="P36" s="21" t="s">
        <v>110</v>
      </c>
      <c r="Q36" s="2" t="s">
        <v>114</v>
      </c>
      <c r="R36" s="12" t="s">
        <v>134</v>
      </c>
      <c r="S36" s="24">
        <v>1892917.8719101124</v>
      </c>
      <c r="T36" s="24">
        <v>584577.57808988763</v>
      </c>
      <c r="U36" s="24">
        <v>0</v>
      </c>
      <c r="V36" s="24">
        <v>0</v>
      </c>
      <c r="W36" s="24">
        <v>2477495.4500000002</v>
      </c>
      <c r="X36" s="14" t="s">
        <v>86</v>
      </c>
      <c r="Z36" s="24">
        <v>0</v>
      </c>
      <c r="AA36" s="38">
        <v>0</v>
      </c>
    </row>
    <row r="37" spans="1:27" s="2" customFormat="1" ht="18.75" customHeight="1" x14ac:dyDescent="0.25">
      <c r="A37" s="2">
        <v>300609</v>
      </c>
      <c r="B37" s="27" t="s">
        <v>87</v>
      </c>
      <c r="C37" s="12">
        <v>27</v>
      </c>
      <c r="D37" s="2" t="s">
        <v>38</v>
      </c>
      <c r="E37" s="2" t="s">
        <v>132</v>
      </c>
      <c r="F37" s="12">
        <v>56</v>
      </c>
      <c r="G37" s="2">
        <v>300609</v>
      </c>
      <c r="H37" s="2" t="s">
        <v>227</v>
      </c>
      <c r="I37" s="2">
        <v>36318138</v>
      </c>
      <c r="J37" s="2" t="s">
        <v>228</v>
      </c>
      <c r="K37" s="21" t="s">
        <v>229</v>
      </c>
      <c r="L37" s="21" t="s">
        <v>230</v>
      </c>
      <c r="M37" s="16">
        <v>45383</v>
      </c>
      <c r="N37" s="16">
        <v>45930</v>
      </c>
      <c r="O37" s="13">
        <f t="shared" si="0"/>
        <v>0.39999999833837829</v>
      </c>
      <c r="P37" s="21" t="s">
        <v>92</v>
      </c>
      <c r="Q37" s="2" t="s">
        <v>92</v>
      </c>
      <c r="R37" s="12" t="s">
        <v>134</v>
      </c>
      <c r="S37" s="24">
        <v>962914.72</v>
      </c>
      <c r="T37" s="24">
        <v>1444372.09</v>
      </c>
      <c r="U37" s="24">
        <v>0</v>
      </c>
      <c r="V37" s="24">
        <v>0</v>
      </c>
      <c r="W37" s="24">
        <v>2407286.81</v>
      </c>
      <c r="X37" s="14" t="s">
        <v>86</v>
      </c>
      <c r="Z37" s="24">
        <v>0</v>
      </c>
      <c r="AA37" s="38">
        <v>0</v>
      </c>
    </row>
    <row r="38" spans="1:27" s="2" customFormat="1" ht="18.75" customHeight="1" thickBot="1" x14ac:dyDescent="0.3">
      <c r="A38" s="2">
        <v>310447</v>
      </c>
      <c r="B38" s="27" t="s">
        <v>87</v>
      </c>
      <c r="C38" s="12">
        <v>28</v>
      </c>
      <c r="D38" s="2" t="s">
        <v>38</v>
      </c>
      <c r="E38" s="2" t="s">
        <v>132</v>
      </c>
      <c r="F38" s="12">
        <v>56</v>
      </c>
      <c r="G38" s="2">
        <v>310447</v>
      </c>
      <c r="H38" s="2" t="s">
        <v>231</v>
      </c>
      <c r="I38" s="2">
        <v>18690221</v>
      </c>
      <c r="J38" s="2" t="s">
        <v>232</v>
      </c>
      <c r="K38" s="21" t="s">
        <v>233</v>
      </c>
      <c r="L38" s="21" t="s">
        <v>240</v>
      </c>
      <c r="M38" s="16">
        <v>45383</v>
      </c>
      <c r="N38" s="16">
        <v>46112</v>
      </c>
      <c r="O38" s="13">
        <f t="shared" si="0"/>
        <v>0.39999999999999997</v>
      </c>
      <c r="P38" s="21" t="s">
        <v>92</v>
      </c>
      <c r="Q38" s="2" t="s">
        <v>92</v>
      </c>
      <c r="R38" s="12">
        <v>139</v>
      </c>
      <c r="S38" s="24">
        <v>1974334.996</v>
      </c>
      <c r="T38" s="24">
        <v>2961502.4939999999</v>
      </c>
      <c r="U38" s="24">
        <v>0</v>
      </c>
      <c r="V38" s="24">
        <v>0</v>
      </c>
      <c r="W38" s="24">
        <v>4935837.49</v>
      </c>
      <c r="X38" s="14" t="s">
        <v>86</v>
      </c>
      <c r="Z38" s="24">
        <v>0</v>
      </c>
      <c r="AA38" s="38">
        <v>0</v>
      </c>
    </row>
    <row r="39" spans="1:27" s="11" customFormat="1" ht="40.5" customHeight="1" thickTop="1" thickBot="1" x14ac:dyDescent="0.3">
      <c r="A39" s="7"/>
      <c r="B39" s="5" t="s">
        <v>22</v>
      </c>
      <c r="C39" s="6">
        <f>COUNT(C11:C38)</f>
        <v>28</v>
      </c>
      <c r="D39" s="7"/>
      <c r="E39" s="7"/>
      <c r="F39" s="6"/>
      <c r="G39" s="7"/>
      <c r="H39" s="7"/>
      <c r="I39" s="7"/>
      <c r="J39" s="7"/>
      <c r="K39" s="22"/>
      <c r="L39" s="6"/>
      <c r="M39" s="17"/>
      <c r="N39" s="17"/>
      <c r="O39" s="8"/>
      <c r="P39" s="22"/>
      <c r="Q39" s="7"/>
      <c r="R39" s="6"/>
      <c r="S39" s="25">
        <f>SUM(S11:S38)</f>
        <v>184362595.11442694</v>
      </c>
      <c r="T39" s="25">
        <f t="shared" ref="T39:W39" si="1">SUM(T11:T38)</f>
        <v>60009485.463438213</v>
      </c>
      <c r="U39" s="25">
        <f t="shared" si="1"/>
        <v>424804.63213483151</v>
      </c>
      <c r="V39" s="25">
        <f t="shared" si="1"/>
        <v>0</v>
      </c>
      <c r="W39" s="25">
        <f t="shared" si="1"/>
        <v>244796885.20999995</v>
      </c>
      <c r="X39" s="9"/>
      <c r="Y39" s="7"/>
      <c r="Z39" s="7"/>
      <c r="AA39" s="10"/>
    </row>
    <row r="40" spans="1:27" s="2" customFormat="1" ht="18.75" customHeight="1" thickTop="1" x14ac:dyDescent="0.2">
      <c r="A40" s="2">
        <v>300868</v>
      </c>
      <c r="B40" s="30" t="s">
        <v>27</v>
      </c>
      <c r="C40" s="12">
        <v>1</v>
      </c>
      <c r="D40" s="2" t="s">
        <v>38</v>
      </c>
      <c r="E40" s="2" t="s">
        <v>132</v>
      </c>
      <c r="F40" s="2">
        <v>48</v>
      </c>
      <c r="G40" s="2">
        <v>300868</v>
      </c>
      <c r="H40" s="2" t="s">
        <v>253</v>
      </c>
      <c r="I40" s="2">
        <v>28150059</v>
      </c>
      <c r="J40" s="2" t="s">
        <v>254</v>
      </c>
      <c r="K40" s="21" t="s">
        <v>255</v>
      </c>
      <c r="L40" s="12" t="s">
        <v>256</v>
      </c>
      <c r="M40" s="16">
        <v>45295</v>
      </c>
      <c r="N40" s="16">
        <v>46112</v>
      </c>
      <c r="O40" s="13">
        <f t="shared" si="0"/>
        <v>0.8500000001012249</v>
      </c>
      <c r="P40" s="21" t="s">
        <v>237</v>
      </c>
      <c r="Q40" s="2" t="s">
        <v>238</v>
      </c>
      <c r="R40" s="12">
        <v>139</v>
      </c>
      <c r="S40" s="24">
        <v>4198573.3600000003</v>
      </c>
      <c r="T40" s="24">
        <v>740924.71</v>
      </c>
      <c r="U40" s="24">
        <v>0</v>
      </c>
      <c r="V40" s="24">
        <v>0</v>
      </c>
      <c r="W40" s="24">
        <v>4939498.07</v>
      </c>
      <c r="X40" s="14" t="s">
        <v>86</v>
      </c>
      <c r="Z40" s="24">
        <v>0</v>
      </c>
      <c r="AA40" s="40">
        <v>0</v>
      </c>
    </row>
    <row r="41" spans="1:27" s="2" customFormat="1" ht="18.75" customHeight="1" thickBot="1" x14ac:dyDescent="0.25">
      <c r="A41" s="2">
        <v>311359</v>
      </c>
      <c r="B41" s="30" t="s">
        <v>27</v>
      </c>
      <c r="C41" s="12">
        <v>2</v>
      </c>
      <c r="D41" s="2" t="s">
        <v>38</v>
      </c>
      <c r="E41" s="2" t="s">
        <v>132</v>
      </c>
      <c r="F41" s="2">
        <v>48</v>
      </c>
      <c r="G41" s="2">
        <v>311359</v>
      </c>
      <c r="H41" s="2" t="s">
        <v>257</v>
      </c>
      <c r="I41" s="2">
        <v>5481584</v>
      </c>
      <c r="J41" s="2" t="s">
        <v>258</v>
      </c>
      <c r="K41" s="21" t="s">
        <v>259</v>
      </c>
      <c r="L41" s="12" t="s">
        <v>260</v>
      </c>
      <c r="M41" s="16">
        <v>45295</v>
      </c>
      <c r="N41" s="16">
        <v>46112</v>
      </c>
      <c r="O41" s="13">
        <f t="shared" si="0"/>
        <v>0.84999999959594197</v>
      </c>
      <c r="P41" s="21" t="s">
        <v>237</v>
      </c>
      <c r="Q41" s="2" t="s">
        <v>238</v>
      </c>
      <c r="R41" s="12">
        <v>139</v>
      </c>
      <c r="S41" s="24">
        <v>4207317.18</v>
      </c>
      <c r="T41" s="24">
        <v>742467.74</v>
      </c>
      <c r="U41" s="24">
        <v>0</v>
      </c>
      <c r="V41" s="24">
        <v>0</v>
      </c>
      <c r="W41" s="24">
        <v>4949784.92</v>
      </c>
      <c r="X41" s="14" t="s">
        <v>86</v>
      </c>
      <c r="Z41" s="24">
        <v>0</v>
      </c>
      <c r="AA41" s="40">
        <v>0</v>
      </c>
    </row>
    <row r="42" spans="1:27" s="11" customFormat="1" ht="40.5" customHeight="1" thickTop="1" thickBot="1" x14ac:dyDescent="0.3">
      <c r="A42" s="7"/>
      <c r="B42" s="5" t="s">
        <v>24</v>
      </c>
      <c r="C42" s="6">
        <f>COUNT(C40:C41)</f>
        <v>2</v>
      </c>
      <c r="D42" s="7"/>
      <c r="E42" s="7"/>
      <c r="F42" s="6"/>
      <c r="G42" s="7"/>
      <c r="H42" s="7"/>
      <c r="I42" s="7"/>
      <c r="J42" s="7"/>
      <c r="K42" s="22"/>
      <c r="L42" s="6"/>
      <c r="M42" s="17"/>
      <c r="N42" s="17"/>
      <c r="O42" s="8"/>
      <c r="P42" s="22"/>
      <c r="Q42" s="7"/>
      <c r="R42" s="6"/>
      <c r="S42" s="25">
        <f>SUM(S40:S41)</f>
        <v>8405890.5399999991</v>
      </c>
      <c r="T42" s="25">
        <f t="shared" ref="T42:AA42" si="2">SUM(T40:T41)</f>
        <v>1483392.45</v>
      </c>
      <c r="U42" s="25">
        <f t="shared" si="2"/>
        <v>0</v>
      </c>
      <c r="V42" s="25">
        <f t="shared" si="2"/>
        <v>0</v>
      </c>
      <c r="W42" s="25">
        <f t="shared" si="2"/>
        <v>9889282.9900000002</v>
      </c>
      <c r="X42" s="9"/>
      <c r="Y42" s="7"/>
      <c r="Z42" s="7">
        <f t="shared" si="2"/>
        <v>0</v>
      </c>
      <c r="AA42" s="10">
        <f t="shared" si="2"/>
        <v>0</v>
      </c>
    </row>
    <row r="43" spans="1:27" s="2" customFormat="1" ht="18.75" customHeight="1" thickTop="1" thickBot="1" x14ac:dyDescent="0.25">
      <c r="B43" s="30" t="s">
        <v>26</v>
      </c>
      <c r="C43" s="12"/>
      <c r="K43" s="21"/>
      <c r="L43" s="12"/>
      <c r="M43" s="16"/>
      <c r="N43" s="16"/>
      <c r="O43" s="13"/>
      <c r="P43" s="21"/>
      <c r="R43" s="12"/>
      <c r="S43" s="24"/>
      <c r="T43" s="24"/>
      <c r="U43" s="24"/>
      <c r="V43" s="24"/>
      <c r="W43" s="24"/>
      <c r="X43" s="14"/>
      <c r="AA43" s="28"/>
    </row>
    <row r="44" spans="1:27" s="11" customFormat="1" ht="40.5" customHeight="1" thickTop="1" thickBot="1" x14ac:dyDescent="0.3">
      <c r="A44" s="7"/>
      <c r="B44" s="5" t="s">
        <v>23</v>
      </c>
      <c r="C44" s="6">
        <f>COUNT(C43)</f>
        <v>0</v>
      </c>
      <c r="D44" s="7"/>
      <c r="E44" s="7"/>
      <c r="F44" s="6"/>
      <c r="G44" s="7"/>
      <c r="H44" s="7"/>
      <c r="I44" s="7"/>
      <c r="J44" s="7"/>
      <c r="K44" s="22"/>
      <c r="L44" s="6"/>
      <c r="M44" s="17"/>
      <c r="N44" s="17"/>
      <c r="O44" s="8"/>
      <c r="P44" s="22"/>
      <c r="Q44" s="7"/>
      <c r="R44" s="6"/>
      <c r="S44" s="25"/>
      <c r="T44" s="25"/>
      <c r="U44" s="25"/>
      <c r="V44" s="25"/>
      <c r="W44" s="25"/>
      <c r="X44" s="9"/>
      <c r="Y44" s="7"/>
      <c r="Z44" s="7"/>
      <c r="AA44" s="10"/>
    </row>
    <row r="45" spans="1:27" s="2" customFormat="1" ht="18.75" customHeight="1" thickTop="1" thickBot="1" x14ac:dyDescent="0.25">
      <c r="A45" s="2">
        <v>300846</v>
      </c>
      <c r="B45" s="30" t="s">
        <v>28</v>
      </c>
      <c r="C45" s="12">
        <v>1</v>
      </c>
      <c r="D45" s="2" t="s">
        <v>38</v>
      </c>
      <c r="E45" s="2" t="s">
        <v>132</v>
      </c>
      <c r="F45" s="2">
        <v>48</v>
      </c>
      <c r="G45" s="2">
        <v>300846</v>
      </c>
      <c r="H45" s="2" t="s">
        <v>234</v>
      </c>
      <c r="I45" s="2">
        <v>23050598</v>
      </c>
      <c r="J45" s="2" t="s">
        <v>235</v>
      </c>
      <c r="K45" s="21" t="s">
        <v>236</v>
      </c>
      <c r="L45" s="21" t="s">
        <v>239</v>
      </c>
      <c r="M45" s="16">
        <v>45383</v>
      </c>
      <c r="N45" s="16">
        <v>46112</v>
      </c>
      <c r="O45" s="13">
        <v>0.85</v>
      </c>
      <c r="P45" s="21" t="s">
        <v>237</v>
      </c>
      <c r="Q45" s="2" t="s">
        <v>238</v>
      </c>
      <c r="R45" s="12">
        <v>155</v>
      </c>
      <c r="S45" s="24">
        <v>4154257.02</v>
      </c>
      <c r="T45" s="24">
        <v>733104.18</v>
      </c>
      <c r="U45" s="24">
        <v>74032.399999999994</v>
      </c>
      <c r="V45" s="24">
        <v>0</v>
      </c>
      <c r="W45" s="24">
        <v>4961393.5999999996</v>
      </c>
      <c r="X45" s="14" t="s">
        <v>86</v>
      </c>
      <c r="Z45" s="24">
        <v>0</v>
      </c>
      <c r="AA45" s="40">
        <v>0</v>
      </c>
    </row>
    <row r="46" spans="1:27" s="11" customFormat="1" ht="40.5" customHeight="1" thickTop="1" thickBot="1" x14ac:dyDescent="0.3">
      <c r="A46" s="7"/>
      <c r="B46" s="5" t="s">
        <v>21</v>
      </c>
      <c r="C46" s="6">
        <f>COUNT(C45)</f>
        <v>1</v>
      </c>
      <c r="D46" s="7"/>
      <c r="E46" s="7"/>
      <c r="F46" s="6"/>
      <c r="G46" s="7"/>
      <c r="H46" s="7"/>
      <c r="I46" s="7"/>
      <c r="J46" s="7"/>
      <c r="K46" s="22"/>
      <c r="L46" s="6"/>
      <c r="M46" s="17"/>
      <c r="N46" s="17"/>
      <c r="O46" s="8"/>
      <c r="P46" s="22"/>
      <c r="Q46" s="7"/>
      <c r="R46" s="6"/>
      <c r="S46" s="25">
        <f>S45</f>
        <v>4154257.02</v>
      </c>
      <c r="T46" s="25">
        <f t="shared" ref="T46:AA46" si="3">T45</f>
        <v>733104.18</v>
      </c>
      <c r="U46" s="25">
        <f t="shared" si="3"/>
        <v>74032.399999999994</v>
      </c>
      <c r="V46" s="25">
        <f t="shared" si="3"/>
        <v>0</v>
      </c>
      <c r="W46" s="25">
        <f t="shared" si="3"/>
        <v>4961393.5999999996</v>
      </c>
      <c r="X46" s="9"/>
      <c r="Y46" s="7"/>
      <c r="Z46" s="7">
        <f t="shared" si="3"/>
        <v>0</v>
      </c>
      <c r="AA46" s="10">
        <f t="shared" si="3"/>
        <v>0</v>
      </c>
    </row>
    <row r="47" spans="1:27" s="2" customFormat="1" ht="18.75" customHeight="1" thickTop="1" thickBot="1" x14ac:dyDescent="0.25">
      <c r="B47" s="30" t="s">
        <v>29</v>
      </c>
      <c r="C47" s="12"/>
      <c r="K47" s="21"/>
      <c r="L47" s="12"/>
      <c r="M47" s="16"/>
      <c r="N47" s="16"/>
      <c r="O47" s="13"/>
      <c r="P47" s="21"/>
      <c r="R47" s="12"/>
      <c r="S47" s="24"/>
      <c r="T47" s="24"/>
      <c r="U47" s="24"/>
      <c r="V47" s="24"/>
      <c r="W47" s="24"/>
      <c r="X47" s="14"/>
      <c r="AA47" s="28"/>
    </row>
    <row r="48" spans="1:27" s="11" customFormat="1" ht="40.5" customHeight="1" thickTop="1" thickBot="1" x14ac:dyDescent="0.3">
      <c r="A48" s="7"/>
      <c r="B48" s="5" t="s">
        <v>20</v>
      </c>
      <c r="C48" s="6">
        <f>COUNT(C47)</f>
        <v>0</v>
      </c>
      <c r="D48" s="7"/>
      <c r="E48" s="7"/>
      <c r="F48" s="6"/>
      <c r="G48" s="7"/>
      <c r="H48" s="7"/>
      <c r="I48" s="7"/>
      <c r="J48" s="7"/>
      <c r="K48" s="22"/>
      <c r="L48" s="6"/>
      <c r="M48" s="17"/>
      <c r="N48" s="17"/>
      <c r="O48" s="8"/>
      <c r="P48" s="22"/>
      <c r="Q48" s="7"/>
      <c r="R48" s="6"/>
      <c r="S48" s="25"/>
      <c r="T48" s="25"/>
      <c r="U48" s="25"/>
      <c r="V48" s="25"/>
      <c r="W48" s="25"/>
      <c r="X48" s="9"/>
      <c r="Y48" s="7"/>
      <c r="Z48" s="7"/>
      <c r="AA48" s="10"/>
    </row>
    <row r="49" spans="1:27" s="2" customFormat="1" ht="18.75" customHeight="1" thickTop="1" thickBot="1" x14ac:dyDescent="0.25">
      <c r="B49" s="30" t="s">
        <v>30</v>
      </c>
      <c r="C49" s="12"/>
      <c r="K49" s="21"/>
      <c r="L49" s="12"/>
      <c r="M49" s="16"/>
      <c r="N49" s="16"/>
      <c r="O49" s="13"/>
      <c r="P49" s="21"/>
      <c r="R49" s="12"/>
      <c r="S49" s="24"/>
      <c r="T49" s="24"/>
      <c r="U49" s="24"/>
      <c r="V49" s="24"/>
      <c r="W49" s="24"/>
      <c r="X49" s="14"/>
      <c r="AA49" s="28"/>
    </row>
    <row r="50" spans="1:27" s="11" customFormat="1" ht="40.5" customHeight="1" thickTop="1" thickBot="1" x14ac:dyDescent="0.3">
      <c r="A50" s="7"/>
      <c r="B50" s="5" t="s">
        <v>18</v>
      </c>
      <c r="C50" s="6">
        <f>COUNT(C49)</f>
        <v>0</v>
      </c>
      <c r="D50" s="7"/>
      <c r="E50" s="7"/>
      <c r="F50" s="6"/>
      <c r="G50" s="7"/>
      <c r="H50" s="7"/>
      <c r="I50" s="7"/>
      <c r="J50" s="7"/>
      <c r="K50" s="22"/>
      <c r="L50" s="6"/>
      <c r="M50" s="17"/>
      <c r="N50" s="17"/>
      <c r="O50" s="8"/>
      <c r="P50" s="22"/>
      <c r="Q50" s="7"/>
      <c r="R50" s="6"/>
      <c r="S50" s="25"/>
      <c r="T50" s="25"/>
      <c r="U50" s="25"/>
      <c r="V50" s="25"/>
      <c r="W50" s="25"/>
      <c r="X50" s="9"/>
      <c r="Y50" s="7"/>
      <c r="Z50" s="7"/>
      <c r="AA50" s="10"/>
    </row>
    <row r="51" spans="1:27" s="2" customFormat="1" ht="18.75" customHeight="1" thickTop="1" thickBot="1" x14ac:dyDescent="0.25">
      <c r="A51" s="2">
        <v>306729</v>
      </c>
      <c r="B51" s="30" t="s">
        <v>33</v>
      </c>
      <c r="C51" s="12">
        <v>1</v>
      </c>
      <c r="D51" s="2" t="s">
        <v>38</v>
      </c>
      <c r="E51" s="2" t="s">
        <v>132</v>
      </c>
      <c r="F51" s="2">
        <v>48</v>
      </c>
      <c r="G51" s="2">
        <v>306729</v>
      </c>
      <c r="H51" s="2" t="s">
        <v>261</v>
      </c>
      <c r="I51" s="2" t="s">
        <v>262</v>
      </c>
      <c r="J51" s="2" t="s">
        <v>263</v>
      </c>
      <c r="K51" s="21" t="s">
        <v>264</v>
      </c>
      <c r="L51" s="12" t="s">
        <v>265</v>
      </c>
      <c r="M51" s="16">
        <v>45383</v>
      </c>
      <c r="N51" s="16">
        <v>46112</v>
      </c>
      <c r="O51" s="13">
        <v>0.85</v>
      </c>
      <c r="P51" s="21" t="s">
        <v>266</v>
      </c>
      <c r="Q51" s="2" t="s">
        <v>267</v>
      </c>
      <c r="R51" s="12" t="s">
        <v>134</v>
      </c>
      <c r="S51" s="24">
        <v>4191413.4865000001</v>
      </c>
      <c r="T51" s="24">
        <v>739661.20349999995</v>
      </c>
      <c r="U51" s="24">
        <v>0</v>
      </c>
      <c r="V51" s="24">
        <v>0</v>
      </c>
      <c r="W51" s="24">
        <v>4931074.6900000004</v>
      </c>
      <c r="X51" s="14" t="s">
        <v>268</v>
      </c>
      <c r="AA51" s="28"/>
    </row>
    <row r="52" spans="1:27" s="11" customFormat="1" ht="40.5" customHeight="1" thickTop="1" thickBot="1" x14ac:dyDescent="0.3">
      <c r="A52" s="7"/>
      <c r="B52" s="5" t="s">
        <v>91</v>
      </c>
      <c r="C52" s="6">
        <f>COUNT(C51)</f>
        <v>1</v>
      </c>
      <c r="D52" s="7"/>
      <c r="E52" s="7"/>
      <c r="F52" s="6"/>
      <c r="G52" s="7"/>
      <c r="H52" s="7"/>
      <c r="I52" s="7"/>
      <c r="J52" s="7"/>
      <c r="K52" s="22"/>
      <c r="L52" s="6"/>
      <c r="M52" s="17"/>
      <c r="N52" s="17"/>
      <c r="O52" s="8"/>
      <c r="P52" s="22"/>
      <c r="Q52" s="7"/>
      <c r="R52" s="6"/>
      <c r="S52" s="25">
        <f>S51</f>
        <v>4191413.4865000001</v>
      </c>
      <c r="T52" s="25">
        <f t="shared" ref="T52:AA52" si="4">T51</f>
        <v>739661.20349999995</v>
      </c>
      <c r="U52" s="25">
        <f t="shared" si="4"/>
        <v>0</v>
      </c>
      <c r="V52" s="25">
        <f t="shared" si="4"/>
        <v>0</v>
      </c>
      <c r="W52" s="25">
        <f t="shared" si="4"/>
        <v>4931074.6900000004</v>
      </c>
      <c r="X52" s="9"/>
      <c r="Y52" s="7"/>
      <c r="Z52" s="7">
        <f t="shared" si="4"/>
        <v>0</v>
      </c>
      <c r="AA52" s="10">
        <f t="shared" si="4"/>
        <v>0</v>
      </c>
    </row>
    <row r="53" spans="1:27" s="2" customFormat="1" ht="18.75" customHeight="1" thickTop="1" x14ac:dyDescent="0.2">
      <c r="A53" s="2">
        <v>308603</v>
      </c>
      <c r="B53" s="30" t="s">
        <v>31</v>
      </c>
      <c r="C53" s="12">
        <v>1</v>
      </c>
      <c r="D53" s="2" t="s">
        <v>38</v>
      </c>
      <c r="E53" s="2" t="s">
        <v>242</v>
      </c>
      <c r="F53" s="2">
        <v>48</v>
      </c>
      <c r="G53" s="2">
        <v>308603</v>
      </c>
      <c r="H53" s="2" t="s">
        <v>243</v>
      </c>
      <c r="I53" s="2">
        <v>14472577</v>
      </c>
      <c r="J53" s="2" t="s">
        <v>244</v>
      </c>
      <c r="K53" s="21" t="s">
        <v>245</v>
      </c>
      <c r="L53" s="12" t="s">
        <v>246</v>
      </c>
      <c r="M53" s="16">
        <v>45383</v>
      </c>
      <c r="N53" s="16">
        <v>46112</v>
      </c>
      <c r="O53" s="13">
        <v>0.85</v>
      </c>
      <c r="P53" s="21" t="s">
        <v>247</v>
      </c>
      <c r="Q53" s="2" t="s">
        <v>248</v>
      </c>
      <c r="R53" s="12">
        <v>139</v>
      </c>
      <c r="S53" s="24">
        <v>4218581.22</v>
      </c>
      <c r="T53" s="24">
        <v>744455.51</v>
      </c>
      <c r="U53" s="24">
        <v>0</v>
      </c>
      <c r="V53" s="24">
        <v>0</v>
      </c>
      <c r="W53" s="24">
        <v>4963036.7300000004</v>
      </c>
      <c r="X53" s="14" t="s">
        <v>86</v>
      </c>
      <c r="Z53" s="24">
        <v>0</v>
      </c>
      <c r="AA53" s="40">
        <v>0</v>
      </c>
    </row>
    <row r="54" spans="1:27" s="2" customFormat="1" ht="18.75" customHeight="1" thickBot="1" x14ac:dyDescent="0.25">
      <c r="A54" s="2">
        <v>308601</v>
      </c>
      <c r="B54" s="30" t="s">
        <v>249</v>
      </c>
      <c r="C54" s="12">
        <v>2</v>
      </c>
      <c r="D54" s="2" t="s">
        <v>38</v>
      </c>
      <c r="E54" s="2" t="s">
        <v>242</v>
      </c>
      <c r="F54" s="2">
        <v>48</v>
      </c>
      <c r="G54" s="2">
        <v>308601</v>
      </c>
      <c r="H54" s="2" t="s">
        <v>250</v>
      </c>
      <c r="I54" s="2">
        <v>30013444</v>
      </c>
      <c r="J54" s="2" t="s">
        <v>251</v>
      </c>
      <c r="K54" s="21" t="s">
        <v>252</v>
      </c>
      <c r="L54" s="12" t="s">
        <v>246</v>
      </c>
      <c r="M54" s="16">
        <v>45383</v>
      </c>
      <c r="N54" s="16">
        <v>46112</v>
      </c>
      <c r="O54" s="13">
        <v>0.85</v>
      </c>
      <c r="P54" s="21" t="s">
        <v>247</v>
      </c>
      <c r="Q54" s="2" t="s">
        <v>248</v>
      </c>
      <c r="R54" s="12">
        <v>139</v>
      </c>
      <c r="S54" s="24">
        <v>4124355.96</v>
      </c>
      <c r="T54" s="24">
        <v>727827.52</v>
      </c>
      <c r="U54" s="24">
        <v>105992.53</v>
      </c>
      <c r="V54" s="24">
        <v>0</v>
      </c>
      <c r="W54" s="24">
        <v>4958176.01</v>
      </c>
      <c r="X54" s="14" t="s">
        <v>86</v>
      </c>
      <c r="Z54" s="24">
        <v>0</v>
      </c>
      <c r="AA54" s="40">
        <v>0</v>
      </c>
    </row>
    <row r="55" spans="1:27" s="11" customFormat="1" ht="40.5" customHeight="1" thickTop="1" thickBot="1" x14ac:dyDescent="0.3">
      <c r="A55" s="7"/>
      <c r="B55" s="5" t="s">
        <v>19</v>
      </c>
      <c r="C55" s="6">
        <f>COUNT(C53:C54)</f>
        <v>2</v>
      </c>
      <c r="D55" s="7"/>
      <c r="E55" s="7"/>
      <c r="F55" s="6"/>
      <c r="G55" s="7"/>
      <c r="H55" s="7"/>
      <c r="I55" s="7"/>
      <c r="J55" s="7"/>
      <c r="K55" s="22"/>
      <c r="L55" s="6"/>
      <c r="M55" s="17"/>
      <c r="N55" s="17"/>
      <c r="O55" s="8"/>
      <c r="P55" s="22"/>
      <c r="Q55" s="7"/>
      <c r="R55" s="6"/>
      <c r="S55" s="25">
        <f>SUM(S53:S54)</f>
        <v>8342937.1799999997</v>
      </c>
      <c r="T55" s="25">
        <f t="shared" ref="T55:W55" si="5">SUM(T53:T54)</f>
        <v>1472283.03</v>
      </c>
      <c r="U55" s="25">
        <f t="shared" si="5"/>
        <v>105992.53</v>
      </c>
      <c r="V55" s="25">
        <f t="shared" si="5"/>
        <v>0</v>
      </c>
      <c r="W55" s="25">
        <f t="shared" si="5"/>
        <v>9921212.7400000002</v>
      </c>
      <c r="X55" s="9"/>
      <c r="Y55" s="7"/>
      <c r="Z55" s="7">
        <f t="shared" ref="Z55" si="6">SUM(Z53:Z54)</f>
        <v>0</v>
      </c>
      <c r="AA55" s="10">
        <f t="shared" ref="AA55" si="7">SUM(AA53:AA54)</f>
        <v>0</v>
      </c>
    </row>
    <row r="56" spans="1:27" s="2" customFormat="1" ht="18.75" customHeight="1" thickTop="1" thickBot="1" x14ac:dyDescent="0.25">
      <c r="B56" s="30" t="s">
        <v>32</v>
      </c>
      <c r="C56" s="12"/>
      <c r="K56" s="21"/>
      <c r="L56" s="12"/>
      <c r="M56" s="16"/>
      <c r="N56" s="16"/>
      <c r="O56" s="13"/>
      <c r="P56" s="21"/>
      <c r="R56" s="12"/>
      <c r="S56" s="24"/>
      <c r="T56" s="24" t="s">
        <v>111</v>
      </c>
      <c r="U56" s="24"/>
      <c r="V56" s="24"/>
      <c r="W56" s="24"/>
      <c r="X56" s="14"/>
      <c r="AA56" s="28"/>
    </row>
    <row r="57" spans="1:27" s="11" customFormat="1" ht="40.5" customHeight="1" thickTop="1" thickBot="1" x14ac:dyDescent="0.3">
      <c r="A57" s="7"/>
      <c r="B57" s="5" t="s">
        <v>25</v>
      </c>
      <c r="C57" s="6">
        <f>COUNT(C56)</f>
        <v>0</v>
      </c>
      <c r="D57" s="7"/>
      <c r="E57" s="7"/>
      <c r="F57" s="6"/>
      <c r="G57" s="7"/>
      <c r="H57" s="7"/>
      <c r="I57" s="7"/>
      <c r="J57" s="7"/>
      <c r="K57" s="22"/>
      <c r="L57" s="6"/>
      <c r="M57" s="17"/>
      <c r="N57" s="17"/>
      <c r="O57" s="8"/>
      <c r="P57" s="22"/>
      <c r="Q57" s="7"/>
      <c r="R57" s="6"/>
      <c r="S57" s="25"/>
      <c r="T57" s="25"/>
      <c r="U57" s="25"/>
      <c r="V57" s="25"/>
      <c r="W57" s="25"/>
      <c r="X57" s="9"/>
      <c r="Y57" s="7"/>
      <c r="Z57" s="7"/>
      <c r="AA57" s="10"/>
    </row>
    <row r="58" spans="1:27" s="2" customFormat="1" ht="18.75" customHeight="1" thickTop="1" x14ac:dyDescent="0.25">
      <c r="A58" s="2">
        <v>305316</v>
      </c>
      <c r="B58" s="27" t="s">
        <v>37</v>
      </c>
      <c r="C58" s="12">
        <v>1</v>
      </c>
      <c r="D58" s="2" t="s">
        <v>39</v>
      </c>
      <c r="E58" s="2" t="s">
        <v>133</v>
      </c>
      <c r="F58" s="12">
        <v>111</v>
      </c>
      <c r="G58" s="2">
        <v>305316</v>
      </c>
      <c r="H58" s="2" t="s">
        <v>46</v>
      </c>
      <c r="I58" s="2">
        <v>38918422</v>
      </c>
      <c r="J58" s="2" t="s">
        <v>73</v>
      </c>
      <c r="K58" s="21" t="s">
        <v>83</v>
      </c>
      <c r="L58" s="21" t="s">
        <v>137</v>
      </c>
      <c r="M58" s="16">
        <v>45200</v>
      </c>
      <c r="N58" s="16">
        <v>47483</v>
      </c>
      <c r="O58" s="13">
        <f t="shared" ref="O58:O85" si="8">S58/(S58+T58+U58)</f>
        <v>0.25</v>
      </c>
      <c r="P58" s="21" t="s">
        <v>102</v>
      </c>
      <c r="Q58" s="2" t="s">
        <v>92</v>
      </c>
      <c r="R58" s="12" t="s">
        <v>135</v>
      </c>
      <c r="S58" s="24">
        <v>6382982.75</v>
      </c>
      <c r="T58" s="24">
        <v>0</v>
      </c>
      <c r="U58" s="24">
        <v>19148948.25</v>
      </c>
      <c r="V58" s="24">
        <v>0</v>
      </c>
      <c r="W58" s="24">
        <v>25531931</v>
      </c>
      <c r="X58" s="14" t="s">
        <v>86</v>
      </c>
      <c r="Z58" s="24">
        <v>0</v>
      </c>
      <c r="AA58" s="38">
        <v>0</v>
      </c>
    </row>
    <row r="59" spans="1:27" s="2" customFormat="1" ht="18.75" customHeight="1" x14ac:dyDescent="0.25">
      <c r="A59" s="2">
        <v>312814</v>
      </c>
      <c r="B59" s="27" t="s">
        <v>37</v>
      </c>
      <c r="C59" s="12">
        <v>2</v>
      </c>
      <c r="D59" s="2" t="s">
        <v>39</v>
      </c>
      <c r="E59" s="2" t="s">
        <v>133</v>
      </c>
      <c r="F59" s="12">
        <v>111</v>
      </c>
      <c r="G59" s="2">
        <v>312814</v>
      </c>
      <c r="H59" s="2" t="s">
        <v>47</v>
      </c>
      <c r="I59" s="2">
        <v>20779330</v>
      </c>
      <c r="J59" s="2" t="s">
        <v>74</v>
      </c>
      <c r="K59" s="21" t="s">
        <v>83</v>
      </c>
      <c r="L59" s="21" t="s">
        <v>138</v>
      </c>
      <c r="M59" s="16">
        <v>45292</v>
      </c>
      <c r="N59" s="16">
        <v>47483</v>
      </c>
      <c r="O59" s="13">
        <f t="shared" si="8"/>
        <v>0.25000000000000006</v>
      </c>
      <c r="P59" s="21" t="s">
        <v>103</v>
      </c>
      <c r="Q59" s="2" t="s">
        <v>93</v>
      </c>
      <c r="R59" s="12" t="s">
        <v>136</v>
      </c>
      <c r="S59" s="24">
        <v>891665.10750000004</v>
      </c>
      <c r="T59" s="24">
        <v>0</v>
      </c>
      <c r="U59" s="24">
        <v>2674995.3224999998</v>
      </c>
      <c r="V59" s="24">
        <v>0</v>
      </c>
      <c r="W59" s="24">
        <v>3566660.43</v>
      </c>
      <c r="X59" s="14" t="s">
        <v>86</v>
      </c>
      <c r="Z59" s="24">
        <v>0</v>
      </c>
      <c r="AA59" s="38">
        <v>0</v>
      </c>
    </row>
    <row r="60" spans="1:27" s="2" customFormat="1" ht="18.75" customHeight="1" x14ac:dyDescent="0.25">
      <c r="A60" s="2">
        <v>308881</v>
      </c>
      <c r="B60" s="27" t="s">
        <v>37</v>
      </c>
      <c r="C60" s="12">
        <v>3</v>
      </c>
      <c r="D60" s="2" t="s">
        <v>39</v>
      </c>
      <c r="E60" s="2" t="s">
        <v>133</v>
      </c>
      <c r="F60" s="12">
        <v>111</v>
      </c>
      <c r="G60" s="2">
        <v>308881</v>
      </c>
      <c r="H60" s="2" t="s">
        <v>48</v>
      </c>
      <c r="I60" s="2">
        <v>20747400</v>
      </c>
      <c r="J60" s="2" t="s">
        <v>75</v>
      </c>
      <c r="K60" s="21" t="s">
        <v>83</v>
      </c>
      <c r="L60" s="21" t="s">
        <v>139</v>
      </c>
      <c r="M60" s="16">
        <v>45231</v>
      </c>
      <c r="N60" s="16">
        <v>47483</v>
      </c>
      <c r="O60" s="13">
        <f t="shared" si="8"/>
        <v>0.25</v>
      </c>
      <c r="P60" s="21" t="s">
        <v>104</v>
      </c>
      <c r="Q60" s="2" t="s">
        <v>94</v>
      </c>
      <c r="R60" s="12" t="s">
        <v>135</v>
      </c>
      <c r="S60" s="24">
        <v>1844132.6475</v>
      </c>
      <c r="T60" s="24">
        <v>0</v>
      </c>
      <c r="U60" s="24">
        <v>5532397.9424999999</v>
      </c>
      <c r="V60" s="24">
        <v>0</v>
      </c>
      <c r="W60" s="24">
        <v>7376530.5899999999</v>
      </c>
      <c r="X60" s="14" t="s">
        <v>86</v>
      </c>
      <c r="Z60" s="24">
        <v>0</v>
      </c>
      <c r="AA60" s="38">
        <v>0</v>
      </c>
    </row>
    <row r="61" spans="1:27" s="2" customFormat="1" ht="18.75" customHeight="1" x14ac:dyDescent="0.25">
      <c r="A61" s="2">
        <v>310377</v>
      </c>
      <c r="B61" s="27" t="s">
        <v>37</v>
      </c>
      <c r="C61" s="12">
        <v>4</v>
      </c>
      <c r="D61" s="2" t="s">
        <v>39</v>
      </c>
      <c r="E61" s="2" t="s">
        <v>133</v>
      </c>
      <c r="F61" s="12">
        <v>111</v>
      </c>
      <c r="G61" s="2">
        <v>310377</v>
      </c>
      <c r="H61" s="2" t="s">
        <v>49</v>
      </c>
      <c r="I61" s="2">
        <v>20771840</v>
      </c>
      <c r="J61" s="2" t="s">
        <v>76</v>
      </c>
      <c r="K61" s="21" t="s">
        <v>83</v>
      </c>
      <c r="L61" s="21" t="s">
        <v>140</v>
      </c>
      <c r="M61" s="16">
        <v>45231</v>
      </c>
      <c r="N61" s="16">
        <v>47483</v>
      </c>
      <c r="O61" s="13">
        <f t="shared" si="8"/>
        <v>0.25</v>
      </c>
      <c r="P61" s="21" t="s">
        <v>105</v>
      </c>
      <c r="Q61" s="2" t="s">
        <v>95</v>
      </c>
      <c r="R61" s="12" t="s">
        <v>135</v>
      </c>
      <c r="S61" s="24">
        <v>373576.80499999999</v>
      </c>
      <c r="T61" s="24">
        <v>0</v>
      </c>
      <c r="U61" s="24">
        <v>1120730.415</v>
      </c>
      <c r="V61" s="24">
        <v>0</v>
      </c>
      <c r="W61" s="24">
        <v>1494307.22</v>
      </c>
      <c r="X61" s="14" t="s">
        <v>86</v>
      </c>
      <c r="Z61" s="24">
        <v>0</v>
      </c>
      <c r="AA61" s="38">
        <v>0</v>
      </c>
    </row>
    <row r="62" spans="1:27" s="2" customFormat="1" ht="18.75" customHeight="1" x14ac:dyDescent="0.25">
      <c r="A62" s="2">
        <v>308941</v>
      </c>
      <c r="B62" s="27" t="s">
        <v>37</v>
      </c>
      <c r="C62" s="12">
        <v>5</v>
      </c>
      <c r="D62" s="2" t="s">
        <v>39</v>
      </c>
      <c r="E62" s="2" t="s">
        <v>133</v>
      </c>
      <c r="F62" s="12">
        <v>111</v>
      </c>
      <c r="G62" s="2">
        <v>308941</v>
      </c>
      <c r="H62" s="2" t="s">
        <v>50</v>
      </c>
      <c r="I62" s="2">
        <v>20737431</v>
      </c>
      <c r="J62" s="2" t="s">
        <v>77</v>
      </c>
      <c r="K62" s="21" t="s">
        <v>83</v>
      </c>
      <c r="L62" s="21" t="s">
        <v>141</v>
      </c>
      <c r="M62" s="16">
        <v>45231</v>
      </c>
      <c r="N62" s="16">
        <v>47483</v>
      </c>
      <c r="O62" s="13">
        <f t="shared" si="8"/>
        <v>0.25</v>
      </c>
      <c r="P62" s="21" t="s">
        <v>106</v>
      </c>
      <c r="Q62" s="2" t="s">
        <v>96</v>
      </c>
      <c r="R62" s="12" t="s">
        <v>135</v>
      </c>
      <c r="S62" s="24">
        <v>1357880.7775000001</v>
      </c>
      <c r="T62" s="24">
        <v>0</v>
      </c>
      <c r="U62" s="24">
        <v>4073642.3325</v>
      </c>
      <c r="V62" s="24">
        <v>0</v>
      </c>
      <c r="W62" s="24">
        <v>5431523.1100000003</v>
      </c>
      <c r="X62" s="14" t="s">
        <v>86</v>
      </c>
      <c r="Z62" s="24">
        <v>0</v>
      </c>
      <c r="AA62" s="38">
        <v>0</v>
      </c>
    </row>
    <row r="63" spans="1:27" s="2" customFormat="1" ht="18.75" customHeight="1" x14ac:dyDescent="0.25">
      <c r="A63" s="2">
        <v>305730</v>
      </c>
      <c r="B63" s="27" t="s">
        <v>37</v>
      </c>
      <c r="C63" s="12">
        <v>6</v>
      </c>
      <c r="D63" s="2" t="s">
        <v>39</v>
      </c>
      <c r="E63" s="2" t="s">
        <v>133</v>
      </c>
      <c r="F63" s="12">
        <v>111</v>
      </c>
      <c r="G63" s="2">
        <v>305730</v>
      </c>
      <c r="H63" s="2" t="s">
        <v>51</v>
      </c>
      <c r="I63" s="2">
        <v>20806019</v>
      </c>
      <c r="J63" s="2" t="s">
        <v>78</v>
      </c>
      <c r="K63" s="21" t="s">
        <v>83</v>
      </c>
      <c r="L63" s="21" t="s">
        <v>142</v>
      </c>
      <c r="M63" s="16">
        <v>45200</v>
      </c>
      <c r="N63" s="16">
        <v>47483</v>
      </c>
      <c r="O63" s="13">
        <f t="shared" si="8"/>
        <v>0.25</v>
      </c>
      <c r="P63" s="21" t="s">
        <v>102</v>
      </c>
      <c r="Q63" s="2" t="s">
        <v>92</v>
      </c>
      <c r="R63" s="12" t="s">
        <v>135</v>
      </c>
      <c r="S63" s="24">
        <v>14402673.25</v>
      </c>
      <c r="T63" s="24">
        <v>0</v>
      </c>
      <c r="U63" s="24">
        <v>43208019.75</v>
      </c>
      <c r="V63" s="24">
        <v>2182428</v>
      </c>
      <c r="W63" s="24">
        <v>59793121</v>
      </c>
      <c r="X63" s="14" t="s">
        <v>86</v>
      </c>
      <c r="Z63" s="24">
        <v>0</v>
      </c>
      <c r="AA63" s="38">
        <v>0</v>
      </c>
    </row>
    <row r="64" spans="1:27" s="2" customFormat="1" ht="18.75" customHeight="1" x14ac:dyDescent="0.25">
      <c r="A64" s="2">
        <v>305549</v>
      </c>
      <c r="B64" s="27" t="s">
        <v>37</v>
      </c>
      <c r="C64" s="12">
        <v>7</v>
      </c>
      <c r="D64" s="2" t="s">
        <v>39</v>
      </c>
      <c r="E64" s="2" t="s">
        <v>133</v>
      </c>
      <c r="F64" s="12">
        <v>111</v>
      </c>
      <c r="G64" s="2">
        <v>305549</v>
      </c>
      <c r="H64" s="2" t="s">
        <v>52</v>
      </c>
      <c r="I64" s="2">
        <v>38918422</v>
      </c>
      <c r="J64" s="2" t="s">
        <v>73</v>
      </c>
      <c r="K64" s="21" t="s">
        <v>83</v>
      </c>
      <c r="L64" s="21" t="s">
        <v>143</v>
      </c>
      <c r="M64" s="16">
        <v>45170</v>
      </c>
      <c r="N64" s="16">
        <v>47483</v>
      </c>
      <c r="O64" s="13">
        <f t="shared" si="8"/>
        <v>0.25</v>
      </c>
      <c r="P64" s="21" t="s">
        <v>102</v>
      </c>
      <c r="Q64" s="2" t="s">
        <v>92</v>
      </c>
      <c r="R64" s="12" t="s">
        <v>135</v>
      </c>
      <c r="S64" s="24">
        <v>3411578.5</v>
      </c>
      <c r="T64" s="24">
        <v>0</v>
      </c>
      <c r="U64" s="24">
        <v>10234735.5</v>
      </c>
      <c r="V64" s="24">
        <v>0</v>
      </c>
      <c r="W64" s="24">
        <v>13646314</v>
      </c>
      <c r="X64" s="14" t="s">
        <v>86</v>
      </c>
      <c r="Z64" s="24">
        <v>0</v>
      </c>
      <c r="AA64" s="38">
        <v>0</v>
      </c>
    </row>
    <row r="65" spans="1:27" s="2" customFormat="1" ht="18.75" customHeight="1" x14ac:dyDescent="0.25">
      <c r="A65" s="2">
        <v>310579</v>
      </c>
      <c r="B65" s="27" t="s">
        <v>37</v>
      </c>
      <c r="C65" s="12">
        <v>8</v>
      </c>
      <c r="D65" s="2" t="s">
        <v>39</v>
      </c>
      <c r="E65" s="2" t="s">
        <v>133</v>
      </c>
      <c r="F65" s="12">
        <v>111</v>
      </c>
      <c r="G65" s="2">
        <v>310579</v>
      </c>
      <c r="H65" s="2" t="s">
        <v>53</v>
      </c>
      <c r="I65" s="2">
        <v>20846102</v>
      </c>
      <c r="J65" s="2" t="s">
        <v>79</v>
      </c>
      <c r="K65" s="21" t="s">
        <v>83</v>
      </c>
      <c r="L65" s="21" t="s">
        <v>144</v>
      </c>
      <c r="M65" s="16">
        <v>45231</v>
      </c>
      <c r="N65" s="16">
        <v>47483</v>
      </c>
      <c r="O65" s="13">
        <f t="shared" si="8"/>
        <v>0.25</v>
      </c>
      <c r="P65" s="21" t="s">
        <v>107</v>
      </c>
      <c r="Q65" s="2" t="s">
        <v>97</v>
      </c>
      <c r="R65" s="12">
        <v>180</v>
      </c>
      <c r="S65" s="24">
        <v>1647150.4</v>
      </c>
      <c r="T65" s="24">
        <v>0</v>
      </c>
      <c r="U65" s="24">
        <v>4941451.2</v>
      </c>
      <c r="V65" s="24">
        <v>0</v>
      </c>
      <c r="W65" s="24">
        <v>6588601.5999999996</v>
      </c>
      <c r="X65" s="14" t="s">
        <v>86</v>
      </c>
      <c r="Z65" s="24">
        <v>0</v>
      </c>
      <c r="AA65" s="38">
        <v>0</v>
      </c>
    </row>
    <row r="66" spans="1:27" s="2" customFormat="1" ht="18.75" customHeight="1" x14ac:dyDescent="0.25">
      <c r="A66" s="2">
        <v>308404</v>
      </c>
      <c r="B66" s="27" t="s">
        <v>37</v>
      </c>
      <c r="C66" s="12">
        <v>9</v>
      </c>
      <c r="D66" s="2" t="s">
        <v>39</v>
      </c>
      <c r="E66" s="2" t="s">
        <v>133</v>
      </c>
      <c r="F66" s="12">
        <v>111</v>
      </c>
      <c r="G66" s="2">
        <v>308404</v>
      </c>
      <c r="H66" s="2" t="s">
        <v>54</v>
      </c>
      <c r="I66" s="2">
        <v>20779330</v>
      </c>
      <c r="J66" s="2" t="s">
        <v>74</v>
      </c>
      <c r="K66" s="21" t="s">
        <v>83</v>
      </c>
      <c r="L66" s="21" t="s">
        <v>145</v>
      </c>
      <c r="M66" s="16">
        <v>45200</v>
      </c>
      <c r="N66" s="16">
        <v>47483</v>
      </c>
      <c r="O66" s="13">
        <f t="shared" si="8"/>
        <v>0.25</v>
      </c>
      <c r="P66" s="21" t="s">
        <v>103</v>
      </c>
      <c r="Q66" s="2" t="s">
        <v>93</v>
      </c>
      <c r="R66" s="12" t="s">
        <v>136</v>
      </c>
      <c r="S66" s="24">
        <v>13216600.5</v>
      </c>
      <c r="T66" s="24">
        <v>0</v>
      </c>
      <c r="U66" s="24">
        <v>39649801.5</v>
      </c>
      <c r="V66" s="24">
        <v>5305823.6500000004</v>
      </c>
      <c r="W66" s="24">
        <v>58172225.649999999</v>
      </c>
      <c r="X66" s="14" t="s">
        <v>86</v>
      </c>
      <c r="Z66" s="24">
        <v>0</v>
      </c>
      <c r="AA66" s="38">
        <v>0</v>
      </c>
    </row>
    <row r="67" spans="1:27" s="2" customFormat="1" ht="18.75" customHeight="1" x14ac:dyDescent="0.25">
      <c r="A67" s="2">
        <v>311678</v>
      </c>
      <c r="B67" s="27" t="s">
        <v>37</v>
      </c>
      <c r="C67" s="12">
        <v>10</v>
      </c>
      <c r="D67" s="2" t="s">
        <v>39</v>
      </c>
      <c r="E67" s="2" t="s">
        <v>133</v>
      </c>
      <c r="F67" s="12">
        <v>111</v>
      </c>
      <c r="G67" s="2">
        <v>311678</v>
      </c>
      <c r="H67" s="2" t="s">
        <v>55</v>
      </c>
      <c r="I67" s="2">
        <v>20737431</v>
      </c>
      <c r="J67" s="2" t="s">
        <v>77</v>
      </c>
      <c r="K67" s="21" t="s">
        <v>83</v>
      </c>
      <c r="L67" s="21" t="s">
        <v>146</v>
      </c>
      <c r="M67" s="16">
        <v>45261</v>
      </c>
      <c r="N67" s="16">
        <v>45291</v>
      </c>
      <c r="O67" s="13">
        <f t="shared" si="8"/>
        <v>0.25</v>
      </c>
      <c r="P67" s="21" t="s">
        <v>108</v>
      </c>
      <c r="Q67" s="2" t="s">
        <v>96</v>
      </c>
      <c r="R67" s="12" t="s">
        <v>135</v>
      </c>
      <c r="S67" s="24">
        <v>38675</v>
      </c>
      <c r="T67" s="24">
        <v>0</v>
      </c>
      <c r="U67" s="24">
        <v>116025</v>
      </c>
      <c r="V67" s="24">
        <v>0</v>
      </c>
      <c r="W67" s="24">
        <v>154700</v>
      </c>
      <c r="X67" s="14" t="s">
        <v>86</v>
      </c>
      <c r="Z67" s="24">
        <v>0</v>
      </c>
      <c r="AA67" s="38">
        <v>0</v>
      </c>
    </row>
    <row r="68" spans="1:27" s="2" customFormat="1" ht="18.75" customHeight="1" x14ac:dyDescent="0.25">
      <c r="A68" s="2">
        <v>308325</v>
      </c>
      <c r="B68" s="27" t="s">
        <v>37</v>
      </c>
      <c r="C68" s="12">
        <v>11</v>
      </c>
      <c r="D68" s="2" t="s">
        <v>39</v>
      </c>
      <c r="E68" s="2" t="s">
        <v>133</v>
      </c>
      <c r="F68" s="12">
        <v>111</v>
      </c>
      <c r="G68" s="2">
        <v>308325</v>
      </c>
      <c r="H68" s="2" t="s">
        <v>56</v>
      </c>
      <c r="I68" s="2">
        <v>20846102</v>
      </c>
      <c r="J68" s="2" t="s">
        <v>79</v>
      </c>
      <c r="K68" s="21" t="s">
        <v>83</v>
      </c>
      <c r="L68" s="21" t="s">
        <v>147</v>
      </c>
      <c r="M68" s="16">
        <v>45200</v>
      </c>
      <c r="N68" s="16">
        <v>47483</v>
      </c>
      <c r="O68" s="13">
        <f t="shared" si="8"/>
        <v>0.25</v>
      </c>
      <c r="P68" s="21" t="s">
        <v>107</v>
      </c>
      <c r="Q68" s="2" t="s">
        <v>97</v>
      </c>
      <c r="R68" s="12" t="s">
        <v>135</v>
      </c>
      <c r="S68" s="24">
        <v>12826101.244999999</v>
      </c>
      <c r="T68" s="24">
        <v>0</v>
      </c>
      <c r="U68" s="24">
        <v>38478303.734999999</v>
      </c>
      <c r="V68" s="24">
        <v>3202312.25</v>
      </c>
      <c r="W68" s="24">
        <v>54506717.229999997</v>
      </c>
      <c r="X68" s="14" t="s">
        <v>86</v>
      </c>
      <c r="Z68" s="24">
        <v>0</v>
      </c>
      <c r="AA68" s="38">
        <v>0</v>
      </c>
    </row>
    <row r="69" spans="1:27" s="2" customFormat="1" ht="18.75" customHeight="1" x14ac:dyDescent="0.25">
      <c r="A69" s="2">
        <v>309183</v>
      </c>
      <c r="B69" s="27" t="s">
        <v>37</v>
      </c>
      <c r="C69" s="12">
        <v>12</v>
      </c>
      <c r="D69" s="2" t="s">
        <v>39</v>
      </c>
      <c r="E69" s="2" t="s">
        <v>133</v>
      </c>
      <c r="F69" s="12">
        <v>111</v>
      </c>
      <c r="G69" s="2">
        <v>309183</v>
      </c>
      <c r="H69" s="2" t="s">
        <v>57</v>
      </c>
      <c r="I69" s="2">
        <v>20765008</v>
      </c>
      <c r="J69" s="2" t="s">
        <v>80</v>
      </c>
      <c r="K69" s="21" t="s">
        <v>83</v>
      </c>
      <c r="L69" s="21" t="s">
        <v>148</v>
      </c>
      <c r="M69" s="16">
        <v>45231</v>
      </c>
      <c r="N69" s="16">
        <v>47483</v>
      </c>
      <c r="O69" s="13">
        <f t="shared" si="8"/>
        <v>0.25</v>
      </c>
      <c r="P69" s="21" t="s">
        <v>109</v>
      </c>
      <c r="Q69" s="2" t="s">
        <v>98</v>
      </c>
      <c r="R69" s="12" t="s">
        <v>135</v>
      </c>
      <c r="S69" s="24">
        <v>1516885.5625</v>
      </c>
      <c r="T69" s="24">
        <v>0</v>
      </c>
      <c r="U69" s="24">
        <v>4550656.6875</v>
      </c>
      <c r="V69" s="24">
        <v>0</v>
      </c>
      <c r="W69" s="24">
        <v>6067542.25</v>
      </c>
      <c r="X69" s="14" t="s">
        <v>86</v>
      </c>
      <c r="Z69" s="24">
        <v>0</v>
      </c>
      <c r="AA69" s="38">
        <v>0</v>
      </c>
    </row>
    <row r="70" spans="1:27" s="2" customFormat="1" ht="18.75" customHeight="1" x14ac:dyDescent="0.25">
      <c r="A70" s="2">
        <v>305343</v>
      </c>
      <c r="B70" s="27" t="s">
        <v>37</v>
      </c>
      <c r="C70" s="12">
        <v>13</v>
      </c>
      <c r="D70" s="2" t="s">
        <v>39</v>
      </c>
      <c r="E70" s="2" t="s">
        <v>133</v>
      </c>
      <c r="F70" s="12">
        <v>111</v>
      </c>
      <c r="G70" s="2">
        <v>305343</v>
      </c>
      <c r="H70" s="2" t="s">
        <v>58</v>
      </c>
      <c r="I70" s="2">
        <v>20747400</v>
      </c>
      <c r="J70" s="2" t="s">
        <v>75</v>
      </c>
      <c r="K70" s="21" t="s">
        <v>83</v>
      </c>
      <c r="L70" s="21" t="s">
        <v>149</v>
      </c>
      <c r="M70" s="16">
        <v>45200</v>
      </c>
      <c r="N70" s="16">
        <v>47483</v>
      </c>
      <c r="O70" s="13">
        <f t="shared" si="8"/>
        <v>0.25</v>
      </c>
      <c r="P70" s="21" t="s">
        <v>104</v>
      </c>
      <c r="Q70" s="2" t="s">
        <v>94</v>
      </c>
      <c r="R70" s="12" t="s">
        <v>135</v>
      </c>
      <c r="S70" s="24">
        <v>14785034</v>
      </c>
      <c r="T70" s="24">
        <v>0</v>
      </c>
      <c r="U70" s="24">
        <v>44355102</v>
      </c>
      <c r="V70" s="24">
        <v>3266127</v>
      </c>
      <c r="W70" s="24">
        <v>62406263</v>
      </c>
      <c r="X70" s="14" t="s">
        <v>86</v>
      </c>
      <c r="Z70" s="24">
        <v>0</v>
      </c>
      <c r="AA70" s="38">
        <v>0</v>
      </c>
    </row>
    <row r="71" spans="1:27" s="2" customFormat="1" ht="18.75" customHeight="1" x14ac:dyDescent="0.25">
      <c r="A71" s="2">
        <v>309397</v>
      </c>
      <c r="B71" s="27" t="s">
        <v>37</v>
      </c>
      <c r="C71" s="12">
        <v>14</v>
      </c>
      <c r="D71" s="2" t="s">
        <v>39</v>
      </c>
      <c r="E71" s="2" t="s">
        <v>133</v>
      </c>
      <c r="F71" s="12">
        <v>111</v>
      </c>
      <c r="G71" s="2">
        <v>309397</v>
      </c>
      <c r="H71" s="2" t="s">
        <v>59</v>
      </c>
      <c r="I71" s="2">
        <v>38918422</v>
      </c>
      <c r="J71" s="2" t="s">
        <v>73</v>
      </c>
      <c r="K71" s="21" t="s">
        <v>83</v>
      </c>
      <c r="L71" s="21" t="s">
        <v>150</v>
      </c>
      <c r="M71" s="16">
        <v>45292</v>
      </c>
      <c r="N71" s="16">
        <v>47483</v>
      </c>
      <c r="O71" s="13">
        <f t="shared" si="8"/>
        <v>0.25</v>
      </c>
      <c r="P71" s="21" t="s">
        <v>102</v>
      </c>
      <c r="Q71" s="2" t="s">
        <v>92</v>
      </c>
      <c r="R71" s="12" t="s">
        <v>135</v>
      </c>
      <c r="S71" s="24">
        <v>27610306.75</v>
      </c>
      <c r="T71" s="24">
        <v>0</v>
      </c>
      <c r="U71" s="24">
        <v>82830920.25</v>
      </c>
      <c r="V71" s="24">
        <v>0</v>
      </c>
      <c r="W71" s="24">
        <v>110441227</v>
      </c>
      <c r="X71" s="14" t="s">
        <v>86</v>
      </c>
      <c r="Z71" s="24">
        <v>0</v>
      </c>
      <c r="AA71" s="38">
        <v>0</v>
      </c>
    </row>
    <row r="72" spans="1:27" s="2" customFormat="1" ht="18.75" customHeight="1" x14ac:dyDescent="0.25">
      <c r="A72" s="2">
        <v>305183</v>
      </c>
      <c r="B72" s="27" t="s">
        <v>37</v>
      </c>
      <c r="C72" s="12">
        <v>15</v>
      </c>
      <c r="D72" s="2" t="s">
        <v>39</v>
      </c>
      <c r="E72" s="2" t="s">
        <v>133</v>
      </c>
      <c r="F72" s="12">
        <v>111</v>
      </c>
      <c r="G72" s="2">
        <v>305183</v>
      </c>
      <c r="H72" s="2" t="s">
        <v>60</v>
      </c>
      <c r="I72" s="2">
        <v>20737431</v>
      </c>
      <c r="J72" s="2" t="s">
        <v>77</v>
      </c>
      <c r="K72" s="21" t="s">
        <v>83</v>
      </c>
      <c r="L72" s="21" t="s">
        <v>151</v>
      </c>
      <c r="M72" s="16">
        <v>45200</v>
      </c>
      <c r="N72" s="16">
        <v>47483</v>
      </c>
      <c r="O72" s="13">
        <f t="shared" si="8"/>
        <v>0.25</v>
      </c>
      <c r="P72" s="21" t="s">
        <v>106</v>
      </c>
      <c r="Q72" s="2" t="s">
        <v>96</v>
      </c>
      <c r="R72" s="12" t="s">
        <v>135</v>
      </c>
      <c r="S72" s="24">
        <v>15934659.5</v>
      </c>
      <c r="T72" s="24">
        <v>0</v>
      </c>
      <c r="U72" s="24">
        <v>47803978.5</v>
      </c>
      <c r="V72" s="24">
        <v>10277447</v>
      </c>
      <c r="W72" s="24">
        <v>74016085</v>
      </c>
      <c r="X72" s="14" t="s">
        <v>86</v>
      </c>
      <c r="Z72" s="24">
        <v>0</v>
      </c>
      <c r="AA72" s="38">
        <v>0</v>
      </c>
    </row>
    <row r="73" spans="1:27" s="2" customFormat="1" ht="18.75" customHeight="1" x14ac:dyDescent="0.25">
      <c r="A73" s="2">
        <v>308867</v>
      </c>
      <c r="B73" s="27" t="s">
        <v>37</v>
      </c>
      <c r="C73" s="12">
        <v>16</v>
      </c>
      <c r="D73" s="2" t="s">
        <v>39</v>
      </c>
      <c r="E73" s="2" t="s">
        <v>133</v>
      </c>
      <c r="F73" s="12">
        <v>111</v>
      </c>
      <c r="G73" s="2">
        <v>308867</v>
      </c>
      <c r="H73" s="2" t="s">
        <v>61</v>
      </c>
      <c r="I73" s="2">
        <v>20765792</v>
      </c>
      <c r="J73" s="2" t="s">
        <v>81</v>
      </c>
      <c r="K73" s="21" t="s">
        <v>83</v>
      </c>
      <c r="L73" s="21" t="s">
        <v>152</v>
      </c>
      <c r="M73" s="16">
        <v>45231</v>
      </c>
      <c r="N73" s="16">
        <v>47483</v>
      </c>
      <c r="O73" s="13">
        <f t="shared" si="8"/>
        <v>0.25</v>
      </c>
      <c r="P73" s="21" t="s">
        <v>100</v>
      </c>
      <c r="Q73" s="2" t="s">
        <v>99</v>
      </c>
      <c r="R73" s="12" t="s">
        <v>135</v>
      </c>
      <c r="S73" s="24">
        <v>1869825.5</v>
      </c>
      <c r="T73" s="24">
        <v>0</v>
      </c>
      <c r="U73" s="24">
        <v>5609476.5</v>
      </c>
      <c r="V73" s="24">
        <v>0</v>
      </c>
      <c r="W73" s="24">
        <v>7479302</v>
      </c>
      <c r="X73" s="14" t="s">
        <v>86</v>
      </c>
      <c r="Z73" s="24">
        <v>0</v>
      </c>
      <c r="AA73" s="38">
        <v>0</v>
      </c>
    </row>
    <row r="74" spans="1:27" s="2" customFormat="1" ht="18.75" customHeight="1" x14ac:dyDescent="0.25">
      <c r="A74" s="2">
        <v>305754</v>
      </c>
      <c r="B74" s="27" t="s">
        <v>37</v>
      </c>
      <c r="C74" s="12">
        <v>17</v>
      </c>
      <c r="D74" s="2" t="s">
        <v>39</v>
      </c>
      <c r="E74" s="2" t="s">
        <v>133</v>
      </c>
      <c r="F74" s="12">
        <v>111</v>
      </c>
      <c r="G74" s="2">
        <v>305754</v>
      </c>
      <c r="H74" s="2" t="s">
        <v>62</v>
      </c>
      <c r="I74" s="2">
        <v>20765792</v>
      </c>
      <c r="J74" s="2" t="s">
        <v>81</v>
      </c>
      <c r="K74" s="21" t="s">
        <v>83</v>
      </c>
      <c r="L74" s="21" t="s">
        <v>153</v>
      </c>
      <c r="M74" s="16">
        <v>45200</v>
      </c>
      <c r="N74" s="16">
        <v>47483</v>
      </c>
      <c r="O74" s="13">
        <f t="shared" si="8"/>
        <v>0.25</v>
      </c>
      <c r="P74" s="21" t="s">
        <v>100</v>
      </c>
      <c r="Q74" s="2" t="s">
        <v>99</v>
      </c>
      <c r="R74" s="12" t="s">
        <v>135</v>
      </c>
      <c r="S74" s="24">
        <v>16119659.25</v>
      </c>
      <c r="T74" s="24">
        <v>0</v>
      </c>
      <c r="U74" s="24">
        <v>48358977.75</v>
      </c>
      <c r="V74" s="24">
        <v>7249846</v>
      </c>
      <c r="W74" s="24">
        <v>71728483</v>
      </c>
      <c r="X74" s="14" t="s">
        <v>86</v>
      </c>
      <c r="Z74" s="24">
        <v>0</v>
      </c>
      <c r="AA74" s="38">
        <v>0</v>
      </c>
    </row>
    <row r="75" spans="1:27" s="2" customFormat="1" ht="18.75" customHeight="1" x14ac:dyDescent="0.25">
      <c r="A75" s="2">
        <v>308925</v>
      </c>
      <c r="B75" s="27" t="s">
        <v>37</v>
      </c>
      <c r="C75" s="12">
        <v>18</v>
      </c>
      <c r="D75" s="2" t="s">
        <v>39</v>
      </c>
      <c r="E75" s="2" t="s">
        <v>133</v>
      </c>
      <c r="F75" s="12">
        <v>111</v>
      </c>
      <c r="G75" s="2">
        <v>308925</v>
      </c>
      <c r="H75" s="2" t="s">
        <v>63</v>
      </c>
      <c r="I75" s="2">
        <v>20779330</v>
      </c>
      <c r="J75" s="2" t="s">
        <v>74</v>
      </c>
      <c r="K75" s="21" t="s">
        <v>83</v>
      </c>
      <c r="L75" s="21" t="s">
        <v>154</v>
      </c>
      <c r="M75" s="16">
        <v>45231</v>
      </c>
      <c r="N75" s="16">
        <v>47483</v>
      </c>
      <c r="O75" s="13">
        <f t="shared" si="8"/>
        <v>0.25</v>
      </c>
      <c r="P75" s="21" t="s">
        <v>103</v>
      </c>
      <c r="Q75" s="2" t="s">
        <v>93</v>
      </c>
      <c r="R75" s="12" t="s">
        <v>136</v>
      </c>
      <c r="S75" s="24">
        <v>1823723.375</v>
      </c>
      <c r="T75" s="24">
        <v>0</v>
      </c>
      <c r="U75" s="24">
        <v>5471170.125</v>
      </c>
      <c r="V75" s="24">
        <v>0</v>
      </c>
      <c r="W75" s="24">
        <v>7294893.5</v>
      </c>
      <c r="X75" s="14" t="s">
        <v>86</v>
      </c>
      <c r="Z75" s="24">
        <v>0</v>
      </c>
      <c r="AA75" s="38">
        <v>0</v>
      </c>
    </row>
    <row r="76" spans="1:27" s="2" customFormat="1" ht="18.75" customHeight="1" x14ac:dyDescent="0.25">
      <c r="A76" s="2">
        <v>309026</v>
      </c>
      <c r="B76" s="27" t="s">
        <v>37</v>
      </c>
      <c r="C76" s="12">
        <v>19</v>
      </c>
      <c r="D76" s="2" t="s">
        <v>39</v>
      </c>
      <c r="E76" s="2" t="s">
        <v>133</v>
      </c>
      <c r="F76" s="12">
        <v>111</v>
      </c>
      <c r="G76" s="2">
        <v>309026</v>
      </c>
      <c r="H76" s="2" t="s">
        <v>64</v>
      </c>
      <c r="I76" s="2">
        <v>20806019</v>
      </c>
      <c r="J76" s="2" t="s">
        <v>78</v>
      </c>
      <c r="K76" s="21" t="s">
        <v>83</v>
      </c>
      <c r="L76" s="21" t="s">
        <v>155</v>
      </c>
      <c r="M76" s="16">
        <v>45231</v>
      </c>
      <c r="N76" s="16">
        <v>47483</v>
      </c>
      <c r="O76" s="13">
        <f t="shared" si="8"/>
        <v>0.25</v>
      </c>
      <c r="P76" s="21" t="s">
        <v>102</v>
      </c>
      <c r="Q76" s="2" t="s">
        <v>92</v>
      </c>
      <c r="R76" s="12" t="s">
        <v>136</v>
      </c>
      <c r="S76" s="24">
        <v>1783491.1325000001</v>
      </c>
      <c r="T76" s="24">
        <v>0</v>
      </c>
      <c r="U76" s="24">
        <v>5350473.3975</v>
      </c>
      <c r="V76" s="24">
        <v>0</v>
      </c>
      <c r="W76" s="24">
        <v>7133964.5300000003</v>
      </c>
      <c r="X76" s="14" t="s">
        <v>86</v>
      </c>
      <c r="Z76" s="24">
        <v>0</v>
      </c>
      <c r="AA76" s="38">
        <v>0</v>
      </c>
    </row>
    <row r="77" spans="1:27" s="2" customFormat="1" ht="18.75" customHeight="1" x14ac:dyDescent="0.25">
      <c r="A77" s="2">
        <v>305538</v>
      </c>
      <c r="B77" s="27" t="s">
        <v>37</v>
      </c>
      <c r="C77" s="12">
        <v>20</v>
      </c>
      <c r="D77" s="2" t="s">
        <v>39</v>
      </c>
      <c r="E77" s="2" t="s">
        <v>133</v>
      </c>
      <c r="F77" s="12">
        <v>111</v>
      </c>
      <c r="G77" s="2">
        <v>305538</v>
      </c>
      <c r="H77" s="2" t="s">
        <v>65</v>
      </c>
      <c r="I77" s="2">
        <v>20765008</v>
      </c>
      <c r="J77" s="2" t="s">
        <v>80</v>
      </c>
      <c r="K77" s="21" t="s">
        <v>83</v>
      </c>
      <c r="L77" s="21" t="s">
        <v>156</v>
      </c>
      <c r="M77" s="16">
        <v>45200</v>
      </c>
      <c r="N77" s="16">
        <v>47483</v>
      </c>
      <c r="O77" s="13">
        <f t="shared" si="8"/>
        <v>0.25</v>
      </c>
      <c r="P77" s="21" t="s">
        <v>109</v>
      </c>
      <c r="Q77" s="2" t="s">
        <v>98</v>
      </c>
      <c r="R77" s="12" t="s">
        <v>135</v>
      </c>
      <c r="S77" s="24">
        <v>16503879.25</v>
      </c>
      <c r="T77" s="24">
        <v>0</v>
      </c>
      <c r="U77" s="24">
        <v>49511637.75</v>
      </c>
      <c r="V77" s="24">
        <v>3942647</v>
      </c>
      <c r="W77" s="24">
        <v>69958164</v>
      </c>
      <c r="X77" s="14" t="s">
        <v>86</v>
      </c>
      <c r="Z77" s="24">
        <v>0</v>
      </c>
      <c r="AA77" s="38">
        <v>0</v>
      </c>
    </row>
    <row r="78" spans="1:27" s="2" customFormat="1" ht="18.75" customHeight="1" x14ac:dyDescent="0.25">
      <c r="A78" s="2">
        <v>306347</v>
      </c>
      <c r="B78" s="27" t="s">
        <v>37</v>
      </c>
      <c r="C78" s="12">
        <v>21</v>
      </c>
      <c r="D78" s="2" t="s">
        <v>39</v>
      </c>
      <c r="E78" s="2" t="s">
        <v>133</v>
      </c>
      <c r="F78" s="12">
        <v>111</v>
      </c>
      <c r="G78" s="2">
        <v>306347</v>
      </c>
      <c r="H78" s="2" t="s">
        <v>66</v>
      </c>
      <c r="I78" s="2">
        <v>20771840</v>
      </c>
      <c r="J78" s="2" t="s">
        <v>76</v>
      </c>
      <c r="K78" s="21" t="s">
        <v>83</v>
      </c>
      <c r="L78" s="21" t="s">
        <v>157</v>
      </c>
      <c r="M78" s="16">
        <v>45200</v>
      </c>
      <c r="N78" s="16">
        <v>47483</v>
      </c>
      <c r="O78" s="13">
        <f t="shared" si="8"/>
        <v>0.25</v>
      </c>
      <c r="P78" s="21" t="s">
        <v>105</v>
      </c>
      <c r="Q78" s="2" t="s">
        <v>95</v>
      </c>
      <c r="R78" s="12" t="s">
        <v>135</v>
      </c>
      <c r="S78" s="24">
        <v>15024141</v>
      </c>
      <c r="T78" s="24">
        <v>0</v>
      </c>
      <c r="U78" s="24">
        <v>45072423</v>
      </c>
      <c r="V78" s="24">
        <v>3644514</v>
      </c>
      <c r="W78" s="24">
        <v>63741078</v>
      </c>
      <c r="X78" s="14" t="s">
        <v>86</v>
      </c>
      <c r="Z78" s="24">
        <v>0</v>
      </c>
      <c r="AA78" s="38">
        <v>0</v>
      </c>
    </row>
    <row r="79" spans="1:27" s="2" customFormat="1" ht="18.75" customHeight="1" x14ac:dyDescent="0.25">
      <c r="A79" s="2">
        <v>312857</v>
      </c>
      <c r="B79" s="27" t="s">
        <v>37</v>
      </c>
      <c r="C79" s="12">
        <v>22</v>
      </c>
      <c r="D79" s="2" t="s">
        <v>39</v>
      </c>
      <c r="E79" s="2" t="s">
        <v>133</v>
      </c>
      <c r="F79" s="12">
        <v>111</v>
      </c>
      <c r="G79" s="2">
        <v>312857</v>
      </c>
      <c r="H79" s="2" t="s">
        <v>67</v>
      </c>
      <c r="I79" s="2">
        <v>20765792</v>
      </c>
      <c r="J79" s="2" t="s">
        <v>81</v>
      </c>
      <c r="K79" s="21" t="s">
        <v>83</v>
      </c>
      <c r="L79" s="21" t="s">
        <v>158</v>
      </c>
      <c r="M79" s="16">
        <v>45292</v>
      </c>
      <c r="N79" s="16">
        <v>47483</v>
      </c>
      <c r="O79" s="13">
        <f t="shared" si="8"/>
        <v>0.25</v>
      </c>
      <c r="P79" s="21" t="s">
        <v>100</v>
      </c>
      <c r="Q79" s="2" t="s">
        <v>99</v>
      </c>
      <c r="R79" s="12">
        <v>180</v>
      </c>
      <c r="S79" s="24">
        <v>756506.8</v>
      </c>
      <c r="T79" s="24">
        <v>0</v>
      </c>
      <c r="U79" s="24">
        <v>2269520.4</v>
      </c>
      <c r="V79" s="24">
        <v>0</v>
      </c>
      <c r="W79" s="24">
        <v>3026027.2</v>
      </c>
      <c r="X79" s="14" t="s">
        <v>86</v>
      </c>
      <c r="Z79" s="24">
        <v>0</v>
      </c>
      <c r="AA79" s="38">
        <v>0</v>
      </c>
    </row>
    <row r="80" spans="1:27" s="2" customFormat="1" ht="18.75" customHeight="1" x14ac:dyDescent="0.25">
      <c r="A80" s="2">
        <v>315969</v>
      </c>
      <c r="B80" s="27" t="s">
        <v>37</v>
      </c>
      <c r="C80" s="12">
        <v>23</v>
      </c>
      <c r="D80" s="2" t="s">
        <v>39</v>
      </c>
      <c r="E80" s="2" t="s">
        <v>133</v>
      </c>
      <c r="F80" s="12">
        <v>111</v>
      </c>
      <c r="G80" s="2">
        <v>315969</v>
      </c>
      <c r="H80" s="2" t="s">
        <v>112</v>
      </c>
      <c r="I80" s="2">
        <v>20806019</v>
      </c>
      <c r="J80" s="2" t="s">
        <v>78</v>
      </c>
      <c r="K80" s="21" t="s">
        <v>83</v>
      </c>
      <c r="L80" s="21" t="s">
        <v>159</v>
      </c>
      <c r="M80" s="16">
        <v>45261</v>
      </c>
      <c r="N80" s="16">
        <v>46387</v>
      </c>
      <c r="O80" s="13">
        <f t="shared" si="8"/>
        <v>0.25000000237327952</v>
      </c>
      <c r="P80" s="21" t="s">
        <v>102</v>
      </c>
      <c r="Q80" s="2" t="s">
        <v>92</v>
      </c>
      <c r="R80" s="12" t="s">
        <v>136</v>
      </c>
      <c r="S80" s="24">
        <v>526697.34</v>
      </c>
      <c r="T80" s="24">
        <v>0</v>
      </c>
      <c r="U80" s="24">
        <v>1580092</v>
      </c>
      <c r="V80" s="24">
        <v>0</v>
      </c>
      <c r="W80" s="24">
        <v>2106789.34</v>
      </c>
      <c r="X80" s="14" t="s">
        <v>86</v>
      </c>
      <c r="Z80" s="24">
        <v>0</v>
      </c>
      <c r="AA80" s="38">
        <v>0</v>
      </c>
    </row>
    <row r="81" spans="1:27" s="2" customFormat="1" ht="18.75" customHeight="1" x14ac:dyDescent="0.25">
      <c r="A81" s="2">
        <v>316193</v>
      </c>
      <c r="B81" s="27" t="s">
        <v>37</v>
      </c>
      <c r="C81" s="12">
        <v>24</v>
      </c>
      <c r="D81" s="2" t="s">
        <v>39</v>
      </c>
      <c r="E81" s="2" t="s">
        <v>133</v>
      </c>
      <c r="F81" s="12">
        <v>111</v>
      </c>
      <c r="G81" s="2">
        <v>316193</v>
      </c>
      <c r="H81" s="2" t="s">
        <v>113</v>
      </c>
      <c r="I81" s="2">
        <v>20747400</v>
      </c>
      <c r="J81" s="2" t="s">
        <v>75</v>
      </c>
      <c r="K81" s="21" t="s">
        <v>83</v>
      </c>
      <c r="L81" s="21" t="s">
        <v>160</v>
      </c>
      <c r="M81" s="16">
        <v>45292</v>
      </c>
      <c r="N81" s="16">
        <v>47483</v>
      </c>
      <c r="O81" s="13">
        <f t="shared" si="8"/>
        <v>0.25</v>
      </c>
      <c r="P81" s="21" t="s">
        <v>104</v>
      </c>
      <c r="Q81" s="2" t="s">
        <v>94</v>
      </c>
      <c r="R81" s="12" t="s">
        <v>136</v>
      </c>
      <c r="S81" s="24">
        <v>571878.03249999997</v>
      </c>
      <c r="T81" s="24">
        <v>0</v>
      </c>
      <c r="U81" s="24">
        <v>1715634.0974999999</v>
      </c>
      <c r="V81" s="24">
        <v>0</v>
      </c>
      <c r="W81" s="24">
        <v>2287512.13</v>
      </c>
      <c r="X81" s="14" t="s">
        <v>86</v>
      </c>
      <c r="Z81" s="24">
        <v>0</v>
      </c>
      <c r="AA81" s="38">
        <v>0</v>
      </c>
    </row>
    <row r="82" spans="1:27" s="2" customFormat="1" ht="18.75" customHeight="1" x14ac:dyDescent="0.25">
      <c r="A82" s="2">
        <v>312414</v>
      </c>
      <c r="B82" s="27" t="s">
        <v>37</v>
      </c>
      <c r="C82" s="12">
        <v>25</v>
      </c>
      <c r="D82" s="2" t="s">
        <v>39</v>
      </c>
      <c r="E82" s="2" t="s">
        <v>133</v>
      </c>
      <c r="F82" s="12">
        <v>111</v>
      </c>
      <c r="G82" s="2">
        <v>312414</v>
      </c>
      <c r="H82" s="2" t="s">
        <v>269</v>
      </c>
      <c r="I82" s="2">
        <v>20737431</v>
      </c>
      <c r="J82" s="2" t="s">
        <v>77</v>
      </c>
      <c r="K82" s="21" t="s">
        <v>83</v>
      </c>
      <c r="L82" s="21" t="s">
        <v>273</v>
      </c>
      <c r="M82" s="16">
        <v>45292</v>
      </c>
      <c r="N82" s="16">
        <v>47483</v>
      </c>
      <c r="O82" s="13">
        <f t="shared" si="8"/>
        <v>0.25</v>
      </c>
      <c r="P82" s="21" t="s">
        <v>106</v>
      </c>
      <c r="Q82" s="2" t="s">
        <v>96</v>
      </c>
      <c r="R82" s="12">
        <v>180</v>
      </c>
      <c r="S82" s="24">
        <v>1362170.1625000001</v>
      </c>
      <c r="T82" s="24">
        <v>0</v>
      </c>
      <c r="U82" s="24">
        <v>4086510.4874999998</v>
      </c>
      <c r="V82" s="24">
        <v>0</v>
      </c>
      <c r="W82" s="24">
        <v>5448680.6500000004</v>
      </c>
      <c r="X82" s="14" t="s">
        <v>86</v>
      </c>
      <c r="Z82" s="24">
        <v>0</v>
      </c>
      <c r="AA82" s="38">
        <v>0</v>
      </c>
    </row>
    <row r="83" spans="1:27" s="2" customFormat="1" ht="18.75" customHeight="1" x14ac:dyDescent="0.25">
      <c r="A83" s="2">
        <v>313363</v>
      </c>
      <c r="B83" s="27" t="s">
        <v>37</v>
      </c>
      <c r="C83" s="12">
        <v>26</v>
      </c>
      <c r="D83" s="2" t="s">
        <v>39</v>
      </c>
      <c r="E83" s="2" t="s">
        <v>133</v>
      </c>
      <c r="F83" s="12">
        <v>111</v>
      </c>
      <c r="G83" s="2">
        <v>313363</v>
      </c>
      <c r="H83" s="2" t="s">
        <v>270</v>
      </c>
      <c r="I83" s="2">
        <v>20765008</v>
      </c>
      <c r="J83" s="2" t="s">
        <v>80</v>
      </c>
      <c r="K83" s="21" t="s">
        <v>83</v>
      </c>
      <c r="L83" s="21" t="s">
        <v>274</v>
      </c>
      <c r="M83" s="16">
        <v>45323</v>
      </c>
      <c r="N83" s="16">
        <v>47483</v>
      </c>
      <c r="O83" s="13">
        <f t="shared" si="8"/>
        <v>0.25</v>
      </c>
      <c r="P83" s="21" t="s">
        <v>109</v>
      </c>
      <c r="Q83" s="2" t="s">
        <v>98</v>
      </c>
      <c r="R83" s="12">
        <v>180</v>
      </c>
      <c r="S83" s="24">
        <v>772665.90500000003</v>
      </c>
      <c r="T83" s="24">
        <v>0</v>
      </c>
      <c r="U83" s="24">
        <v>2317997.7149999999</v>
      </c>
      <c r="V83" s="24">
        <v>0</v>
      </c>
      <c r="W83" s="24">
        <v>3090663.62</v>
      </c>
      <c r="X83" s="14" t="s">
        <v>86</v>
      </c>
      <c r="Z83" s="24">
        <v>0</v>
      </c>
      <c r="AA83" s="38">
        <v>0</v>
      </c>
    </row>
    <row r="84" spans="1:27" s="2" customFormat="1" ht="18.75" customHeight="1" x14ac:dyDescent="0.25">
      <c r="A84" s="2">
        <v>316781</v>
      </c>
      <c r="B84" s="27" t="s">
        <v>37</v>
      </c>
      <c r="C84" s="12">
        <v>27</v>
      </c>
      <c r="D84" s="2" t="s">
        <v>39</v>
      </c>
      <c r="E84" s="2" t="s">
        <v>133</v>
      </c>
      <c r="F84" s="12">
        <v>111</v>
      </c>
      <c r="G84" s="2">
        <v>316781</v>
      </c>
      <c r="H84" s="2" t="s">
        <v>271</v>
      </c>
      <c r="I84" s="2">
        <v>20846102</v>
      </c>
      <c r="J84" s="2" t="s">
        <v>79</v>
      </c>
      <c r="K84" s="21" t="s">
        <v>83</v>
      </c>
      <c r="L84" s="21" t="s">
        <v>275</v>
      </c>
      <c r="M84" s="16">
        <v>45292</v>
      </c>
      <c r="N84" s="16">
        <v>47483</v>
      </c>
      <c r="O84" s="13">
        <f t="shared" si="8"/>
        <v>0.25</v>
      </c>
      <c r="P84" s="21" t="s">
        <v>107</v>
      </c>
      <c r="Q84" s="2" t="s">
        <v>97</v>
      </c>
      <c r="R84" s="12">
        <v>180</v>
      </c>
      <c r="S84" s="24">
        <v>637623.89</v>
      </c>
      <c r="T84" s="24">
        <v>0</v>
      </c>
      <c r="U84" s="24">
        <v>1912871.67</v>
      </c>
      <c r="V84" s="24">
        <v>0</v>
      </c>
      <c r="W84" s="24">
        <v>2550495.56</v>
      </c>
      <c r="X84" s="14" t="s">
        <v>86</v>
      </c>
      <c r="Z84" s="24">
        <v>0</v>
      </c>
      <c r="AA84" s="38">
        <v>0</v>
      </c>
    </row>
    <row r="85" spans="1:27" s="2" customFormat="1" ht="18.75" customHeight="1" thickBot="1" x14ac:dyDescent="0.3">
      <c r="A85" s="2">
        <v>317044</v>
      </c>
      <c r="B85" s="27" t="s">
        <v>37</v>
      </c>
      <c r="C85" s="12">
        <v>28</v>
      </c>
      <c r="D85" s="2" t="s">
        <v>39</v>
      </c>
      <c r="E85" s="2" t="s">
        <v>133</v>
      </c>
      <c r="F85" s="12">
        <v>111</v>
      </c>
      <c r="G85" s="2">
        <v>317044</v>
      </c>
      <c r="H85" s="2" t="s">
        <v>272</v>
      </c>
      <c r="I85" s="2">
        <v>20771840</v>
      </c>
      <c r="J85" s="2" t="s">
        <v>76</v>
      </c>
      <c r="K85" s="21" t="s">
        <v>83</v>
      </c>
      <c r="L85" s="21" t="s">
        <v>276</v>
      </c>
      <c r="M85" s="16">
        <v>45292</v>
      </c>
      <c r="N85" s="16">
        <v>47483</v>
      </c>
      <c r="O85" s="13">
        <f t="shared" si="8"/>
        <v>0.25</v>
      </c>
      <c r="P85" s="21" t="s">
        <v>105</v>
      </c>
      <c r="Q85" s="2" t="s">
        <v>95</v>
      </c>
      <c r="R85" s="12">
        <v>180</v>
      </c>
      <c r="S85" s="24">
        <v>632392.3175</v>
      </c>
      <c r="T85" s="24">
        <v>0</v>
      </c>
      <c r="U85" s="24">
        <v>1897176.9524999999</v>
      </c>
      <c r="V85" s="24">
        <v>0</v>
      </c>
      <c r="W85" s="24">
        <v>2529569.27</v>
      </c>
      <c r="X85" s="14" t="s">
        <v>86</v>
      </c>
      <c r="Z85" s="24">
        <v>0</v>
      </c>
      <c r="AA85" s="38">
        <v>0</v>
      </c>
    </row>
    <row r="86" spans="1:27" s="11" customFormat="1" ht="40.5" customHeight="1" thickTop="1" thickBot="1" x14ac:dyDescent="0.3">
      <c r="A86" s="7"/>
      <c r="B86" s="5" t="s">
        <v>88</v>
      </c>
      <c r="C86" s="6">
        <f>COUNT(C58:C85)</f>
        <v>28</v>
      </c>
      <c r="D86" s="7"/>
      <c r="E86" s="7"/>
      <c r="F86" s="6"/>
      <c r="G86" s="7"/>
      <c r="H86" s="7"/>
      <c r="I86" s="7"/>
      <c r="J86" s="7"/>
      <c r="K86" s="22"/>
      <c r="L86" s="6"/>
      <c r="M86" s="17"/>
      <c r="N86" s="17"/>
      <c r="O86" s="8"/>
      <c r="P86" s="22"/>
      <c r="Q86" s="7"/>
      <c r="R86" s="6"/>
      <c r="S86" s="25">
        <f>SUM(S58:S85)</f>
        <v>174624556.74999997</v>
      </c>
      <c r="T86" s="25">
        <f t="shared" ref="T86:AA86" si="9">SUM(T58:T85)</f>
        <v>0</v>
      </c>
      <c r="U86" s="25">
        <f t="shared" si="9"/>
        <v>523873670.22999996</v>
      </c>
      <c r="V86" s="25">
        <f t="shared" si="9"/>
        <v>39071144.899999999</v>
      </c>
      <c r="W86" s="25">
        <f t="shared" si="9"/>
        <v>737569371.87999988</v>
      </c>
      <c r="X86" s="9"/>
      <c r="Y86" s="25"/>
      <c r="Z86" s="25">
        <f t="shared" si="9"/>
        <v>0</v>
      </c>
      <c r="AA86" s="29">
        <f t="shared" si="9"/>
        <v>0</v>
      </c>
    </row>
    <row r="87" spans="1:27" s="11" customFormat="1" ht="40.5" customHeight="1" thickTop="1" thickBot="1" x14ac:dyDescent="0.3">
      <c r="A87" s="7"/>
      <c r="B87" s="5" t="s">
        <v>89</v>
      </c>
      <c r="C87" s="6">
        <f>C57+C55+C52+C50+C48+C46+C44+C42+C39+C86</f>
        <v>62</v>
      </c>
      <c r="D87" s="7"/>
      <c r="E87" s="7"/>
      <c r="F87" s="6"/>
      <c r="G87" s="7"/>
      <c r="H87" s="7"/>
      <c r="I87" s="7"/>
      <c r="J87" s="7"/>
      <c r="K87" s="22"/>
      <c r="L87" s="6"/>
      <c r="M87" s="17"/>
      <c r="N87" s="17"/>
      <c r="O87" s="8"/>
      <c r="P87" s="22"/>
      <c r="Q87" s="7"/>
      <c r="R87" s="6"/>
      <c r="S87" s="25">
        <f>S57+S55+S52+S50+S48+S46+S44+S42+S39+S86</f>
        <v>384081650.09092689</v>
      </c>
      <c r="T87" s="25">
        <f>T57+T55+T52+T50+T48+T46+T44+T42+T39+T86</f>
        <v>64437926.326938212</v>
      </c>
      <c r="U87" s="25">
        <f>U57+U55+U52+U50+U48+U46+U44+U42+U39+U86</f>
        <v>524478499.79213476</v>
      </c>
      <c r="V87" s="25">
        <f>V57+V55+V52+V50+V48+V46+V44+V42+V39+V86</f>
        <v>39071144.899999999</v>
      </c>
      <c r="W87" s="25">
        <f>W57+W55+W52+W50+W48+W46+W44+W42+W39+W86</f>
        <v>1012069221.1099999</v>
      </c>
      <c r="X87" s="9"/>
      <c r="Y87" s="7"/>
      <c r="Z87" s="25">
        <f>Z57+Z55+Z52+Z50+Z48+Z46+Z44+Z42+Z39+Z86</f>
        <v>0</v>
      </c>
      <c r="AA87" s="29">
        <f>AA57+AA55+AA52+AA50+AA48+AA46+AA44+AA42+AA39+AA86</f>
        <v>0</v>
      </c>
    </row>
    <row r="88" spans="1:27" s="11" customFormat="1" ht="40.5" customHeight="1" thickTop="1" thickBot="1" x14ac:dyDescent="0.3">
      <c r="A88" s="7"/>
      <c r="B88" s="39" t="s">
        <v>90</v>
      </c>
      <c r="C88" s="6">
        <f>C87</f>
        <v>62</v>
      </c>
      <c r="D88" s="7"/>
      <c r="E88" s="7"/>
      <c r="F88" s="6"/>
      <c r="G88" s="7"/>
      <c r="H88" s="7"/>
      <c r="I88" s="7"/>
      <c r="J88" s="7"/>
      <c r="K88" s="22"/>
      <c r="L88" s="6"/>
      <c r="M88" s="17"/>
      <c r="N88" s="17"/>
      <c r="O88" s="8"/>
      <c r="P88" s="22"/>
      <c r="Q88" s="7"/>
      <c r="R88" s="6"/>
      <c r="S88" s="25">
        <f>S87</f>
        <v>384081650.09092689</v>
      </c>
      <c r="T88" s="25">
        <f t="shared" ref="T88:AA88" si="10">T87</f>
        <v>64437926.326938212</v>
      </c>
      <c r="U88" s="25">
        <f t="shared" si="10"/>
        <v>524478499.79213476</v>
      </c>
      <c r="V88" s="25">
        <f t="shared" si="10"/>
        <v>39071144.899999999</v>
      </c>
      <c r="W88" s="25">
        <f t="shared" si="10"/>
        <v>1012069221.1099999</v>
      </c>
      <c r="X88" s="44"/>
      <c r="Y88" s="25"/>
      <c r="Z88" s="25">
        <f t="shared" si="10"/>
        <v>0</v>
      </c>
      <c r="AA88" s="29">
        <f t="shared" si="10"/>
        <v>0</v>
      </c>
    </row>
    <row r="89" spans="1:27" ht="13.5" thickTop="1" x14ac:dyDescent="0.2"/>
  </sheetData>
  <autoFilter ref="A10:AA88" xr:uid="{00000000-0001-0000-0000-000000000000}"/>
  <mergeCells count="28">
    <mergeCell ref="A7:A9"/>
    <mergeCell ref="B7:B9"/>
    <mergeCell ref="C7:C9"/>
    <mergeCell ref="D7:D9"/>
    <mergeCell ref="F7:F9"/>
    <mergeCell ref="G7:G9"/>
    <mergeCell ref="E7:E9"/>
    <mergeCell ref="H7:H9"/>
    <mergeCell ref="J7:J9"/>
    <mergeCell ref="K7:K9"/>
    <mergeCell ref="M7:M9"/>
    <mergeCell ref="I7:I9"/>
    <mergeCell ref="L7:L9"/>
    <mergeCell ref="N7:N9"/>
    <mergeCell ref="O7:O9"/>
    <mergeCell ref="P7:P9"/>
    <mergeCell ref="Q7:Q9"/>
    <mergeCell ref="S7:U7"/>
    <mergeCell ref="R7:R9"/>
    <mergeCell ref="V7:V9"/>
    <mergeCell ref="X7:X9"/>
    <mergeCell ref="Y7:Y9"/>
    <mergeCell ref="Z7:AA7"/>
    <mergeCell ref="S8:T8"/>
    <mergeCell ref="U8:U9"/>
    <mergeCell ref="Z8:Z9"/>
    <mergeCell ref="AA8:AA9"/>
    <mergeCell ref="W7:W9"/>
  </mergeCells>
  <conditionalFormatting sqref="A1:A9 A11:A1048576">
    <cfRule type="duplicateValues" dxfId="1" priority="4"/>
  </conditionalFormatting>
  <conditionalFormatting sqref="G1:G9 G11:G1048576">
    <cfRule type="duplicateValues" dxfId="0" priority="7"/>
  </conditionalFormatting>
  <pageMargins left="0.7" right="0.7" top="0.75" bottom="0.75" header="0.3" footer="0.3"/>
  <ignoredErrors>
    <ignoredError sqref="C39 S39:W39" formulaRange="1"/>
    <ignoredError sqref="R66:R78 R86:R88 R42:R44 I20:I36 R55:R64 R46:R50 R11:R39 R52 R80:R8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PEO_31.03.2024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Ioana Chiriac</cp:lastModifiedBy>
  <dcterms:created xsi:type="dcterms:W3CDTF">2015-06-05T18:17:20Z</dcterms:created>
  <dcterms:modified xsi:type="dcterms:W3CDTF">2024-04-10T07:46:43Z</dcterms:modified>
</cp:coreProperties>
</file>