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C:\Users\ioana.chiriac\Desktop\"/>
    </mc:Choice>
  </mc:AlternateContent>
  <xr:revisionPtr revIDLastSave="0" documentId="13_ncr:1_{EA4120E5-1EB8-4A62-84D3-03C13F1539DE}" xr6:coauthVersionLast="47" xr6:coauthVersionMax="47" xr10:uidLastSave="{00000000-0000-0000-0000-000000000000}"/>
  <bookViews>
    <workbookView xWindow="28680" yWindow="-120" windowWidth="29040" windowHeight="15840" xr2:uid="{00000000-000D-0000-FFFF-FFFF00000000}"/>
  </bookViews>
  <sheets>
    <sheet name="Lista PoIDS_30. 04. 2024" sheetId="1" r:id="rId1"/>
  </sheets>
  <definedNames>
    <definedName name="_xlnm._FilterDatabase" localSheetId="0" hidden="1">'Lista PoIDS_30. 04. 2024'!$A$8:$AK$94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92" i="1" l="1"/>
  <c r="AJ92" i="1"/>
  <c r="AC61" i="1" l="1"/>
  <c r="AD61" i="1"/>
  <c r="AE61" i="1"/>
  <c r="AF61" i="1"/>
  <c r="AG61" i="1"/>
  <c r="S57" i="1"/>
  <c r="S45" i="1"/>
  <c r="S36" i="1"/>
  <c r="S27" i="1"/>
  <c r="S19" i="1"/>
  <c r="AB92" i="1"/>
  <c r="AA92" i="1"/>
  <c r="Z92" i="1"/>
  <c r="Y92" i="1"/>
  <c r="X92" i="1"/>
  <c r="W92" i="1"/>
  <c r="V92" i="1"/>
  <c r="U92" i="1"/>
  <c r="T92" i="1"/>
  <c r="S92" i="1"/>
  <c r="AC88" i="1"/>
  <c r="AD88" i="1"/>
  <c r="AE88" i="1"/>
  <c r="O88" i="1" s="1"/>
  <c r="AF88" i="1"/>
  <c r="AG88" i="1"/>
  <c r="AC89" i="1"/>
  <c r="AD89" i="1"/>
  <c r="AE89" i="1"/>
  <c r="AF89" i="1"/>
  <c r="AG89" i="1"/>
  <c r="AC90" i="1"/>
  <c r="AD90" i="1"/>
  <c r="AE90" i="1"/>
  <c r="AF90" i="1"/>
  <c r="AG90" i="1"/>
  <c r="AC91" i="1"/>
  <c r="AD91" i="1"/>
  <c r="AE91" i="1"/>
  <c r="AF91" i="1"/>
  <c r="AG91" i="1"/>
  <c r="C92" i="1"/>
  <c r="AG44" i="1"/>
  <c r="AF44" i="1"/>
  <c r="AE44" i="1"/>
  <c r="AD44" i="1"/>
  <c r="AC44" i="1"/>
  <c r="AG43" i="1"/>
  <c r="AF43" i="1"/>
  <c r="AE43" i="1"/>
  <c r="AD43" i="1"/>
  <c r="AC43" i="1"/>
  <c r="AG42" i="1"/>
  <c r="AF42" i="1"/>
  <c r="AE42" i="1"/>
  <c r="AD42" i="1"/>
  <c r="AC42" i="1"/>
  <c r="AG41" i="1"/>
  <c r="AF41" i="1"/>
  <c r="AE41" i="1"/>
  <c r="AD41" i="1"/>
  <c r="AC41" i="1"/>
  <c r="AG40" i="1"/>
  <c r="AF40" i="1"/>
  <c r="AE40" i="1"/>
  <c r="AD40" i="1"/>
  <c r="AC40" i="1"/>
  <c r="AG39" i="1"/>
  <c r="AF39" i="1"/>
  <c r="AE39" i="1"/>
  <c r="AD39" i="1"/>
  <c r="AC39" i="1"/>
  <c r="AG38" i="1"/>
  <c r="AF38" i="1"/>
  <c r="AE38" i="1"/>
  <c r="AD38" i="1"/>
  <c r="AC38" i="1"/>
  <c r="AG37" i="1"/>
  <c r="AF37" i="1"/>
  <c r="AE37" i="1"/>
  <c r="AD37" i="1"/>
  <c r="AC37" i="1"/>
  <c r="O91" i="1" l="1"/>
  <c r="O89" i="1"/>
  <c r="O90" i="1"/>
  <c r="O41" i="1"/>
  <c r="O44" i="1"/>
  <c r="O43" i="1"/>
  <c r="O37" i="1"/>
  <c r="O40" i="1"/>
  <c r="O38" i="1"/>
  <c r="O42" i="1"/>
  <c r="O39" i="1"/>
  <c r="AG26" i="1" l="1"/>
  <c r="AF26" i="1"/>
  <c r="AE26" i="1"/>
  <c r="AD26" i="1"/>
  <c r="AC26" i="1"/>
  <c r="AG25" i="1"/>
  <c r="AF25" i="1"/>
  <c r="AE25" i="1"/>
  <c r="AD25" i="1"/>
  <c r="AC25" i="1"/>
  <c r="AG24" i="1"/>
  <c r="AF24" i="1"/>
  <c r="AE24" i="1"/>
  <c r="AD24" i="1"/>
  <c r="AC24" i="1"/>
  <c r="AG23" i="1"/>
  <c r="AF23" i="1"/>
  <c r="AE23" i="1"/>
  <c r="AD23" i="1"/>
  <c r="AC23" i="1"/>
  <c r="AG22" i="1"/>
  <c r="AF22" i="1"/>
  <c r="AE22" i="1"/>
  <c r="AD22" i="1"/>
  <c r="AC22" i="1"/>
  <c r="O22" i="1"/>
  <c r="O25" i="1" l="1"/>
  <c r="O26" i="1"/>
  <c r="O24" i="1"/>
  <c r="O23" i="1"/>
  <c r="AG56" i="1"/>
  <c r="AF56" i="1"/>
  <c r="AE56" i="1"/>
  <c r="AD56" i="1"/>
  <c r="AC56" i="1"/>
  <c r="AG55" i="1"/>
  <c r="AF55" i="1"/>
  <c r="AE55" i="1"/>
  <c r="AD55" i="1"/>
  <c r="AC55" i="1"/>
  <c r="AG54" i="1"/>
  <c r="AF54" i="1"/>
  <c r="AE54" i="1"/>
  <c r="AD54" i="1"/>
  <c r="AC54" i="1"/>
  <c r="AG53" i="1"/>
  <c r="AF53" i="1"/>
  <c r="AE53" i="1"/>
  <c r="AD53" i="1"/>
  <c r="AC53" i="1"/>
  <c r="AG52" i="1"/>
  <c r="AF52" i="1"/>
  <c r="AE52" i="1"/>
  <c r="AD52" i="1"/>
  <c r="AC52" i="1"/>
  <c r="AG51" i="1"/>
  <c r="AF51" i="1"/>
  <c r="AE51" i="1"/>
  <c r="AD51" i="1"/>
  <c r="AC51" i="1"/>
  <c r="AG50" i="1"/>
  <c r="AF50" i="1"/>
  <c r="AE50" i="1"/>
  <c r="AD50" i="1"/>
  <c r="AC50" i="1"/>
  <c r="AG49" i="1"/>
  <c r="AF49" i="1"/>
  <c r="AE49" i="1"/>
  <c r="AD49" i="1"/>
  <c r="AC49" i="1"/>
  <c r="O55" i="1" l="1"/>
  <c r="O53" i="1"/>
  <c r="O50" i="1"/>
  <c r="O49" i="1"/>
  <c r="O52" i="1"/>
  <c r="O54" i="1"/>
  <c r="O56" i="1"/>
  <c r="O51" i="1"/>
  <c r="AC84" i="1" l="1"/>
  <c r="AD84" i="1"/>
  <c r="AE84" i="1"/>
  <c r="AF84" i="1"/>
  <c r="AG84" i="1"/>
  <c r="AC85" i="1"/>
  <c r="AD85" i="1"/>
  <c r="AE85" i="1"/>
  <c r="AF85" i="1"/>
  <c r="AG85" i="1"/>
  <c r="AC86" i="1"/>
  <c r="AD86" i="1"/>
  <c r="AE86" i="1"/>
  <c r="AF86" i="1"/>
  <c r="AG86" i="1"/>
  <c r="AC87" i="1"/>
  <c r="AD87" i="1"/>
  <c r="AE87" i="1"/>
  <c r="AF87" i="1"/>
  <c r="AG87" i="1"/>
  <c r="O86" i="1" l="1"/>
  <c r="O84" i="1"/>
  <c r="O87" i="1"/>
  <c r="O85" i="1"/>
  <c r="AG18" i="1" l="1"/>
  <c r="AF18" i="1"/>
  <c r="AE18" i="1"/>
  <c r="AD18" i="1"/>
  <c r="AC18" i="1"/>
  <c r="AG17" i="1"/>
  <c r="AF17" i="1"/>
  <c r="AE17" i="1"/>
  <c r="AD17" i="1"/>
  <c r="AC17" i="1"/>
  <c r="AG16" i="1"/>
  <c r="AF16" i="1"/>
  <c r="AE16" i="1"/>
  <c r="AD16" i="1"/>
  <c r="AC16" i="1"/>
  <c r="AG15" i="1"/>
  <c r="AF15" i="1"/>
  <c r="AE15" i="1"/>
  <c r="AD15" i="1"/>
  <c r="AC15" i="1"/>
  <c r="AG14" i="1"/>
  <c r="AF14" i="1"/>
  <c r="AE14" i="1"/>
  <c r="AD14" i="1"/>
  <c r="AC14" i="1"/>
  <c r="AG13" i="1"/>
  <c r="AF13" i="1"/>
  <c r="AE13" i="1"/>
  <c r="AD13" i="1"/>
  <c r="AC13" i="1"/>
  <c r="AG12" i="1"/>
  <c r="AF12" i="1"/>
  <c r="AE12" i="1"/>
  <c r="AD12" i="1"/>
  <c r="AC12" i="1"/>
  <c r="O18" i="1" l="1"/>
  <c r="O12" i="1"/>
  <c r="O13" i="1"/>
  <c r="O14" i="1"/>
  <c r="O17" i="1"/>
  <c r="O15" i="1"/>
  <c r="O16" i="1"/>
  <c r="T57" i="1" l="1"/>
  <c r="U57" i="1"/>
  <c r="V57" i="1"/>
  <c r="W57" i="1"/>
  <c r="X57" i="1"/>
  <c r="Y57" i="1"/>
  <c r="Z57" i="1"/>
  <c r="AA57" i="1"/>
  <c r="AB57" i="1"/>
  <c r="AJ57" i="1"/>
  <c r="AK57" i="1"/>
  <c r="AK48" i="1"/>
  <c r="AJ48" i="1"/>
  <c r="T48" i="1"/>
  <c r="U48" i="1"/>
  <c r="V48" i="1"/>
  <c r="W48" i="1"/>
  <c r="X48" i="1"/>
  <c r="Y48" i="1"/>
  <c r="Z48" i="1"/>
  <c r="AA48" i="1"/>
  <c r="AB48" i="1"/>
  <c r="S48" i="1"/>
  <c r="AK45" i="1"/>
  <c r="AJ45" i="1"/>
  <c r="T45" i="1"/>
  <c r="U45" i="1"/>
  <c r="V45" i="1"/>
  <c r="W45" i="1"/>
  <c r="X45" i="1"/>
  <c r="Y45" i="1"/>
  <c r="Z45" i="1"/>
  <c r="AA45" i="1"/>
  <c r="AB45" i="1"/>
  <c r="AK36" i="1"/>
  <c r="AJ36" i="1"/>
  <c r="T36" i="1"/>
  <c r="U36" i="1"/>
  <c r="V36" i="1"/>
  <c r="W36" i="1"/>
  <c r="X36" i="1"/>
  <c r="Y36" i="1"/>
  <c r="Z36" i="1"/>
  <c r="AA36" i="1"/>
  <c r="AB36" i="1"/>
  <c r="AK31" i="1"/>
  <c r="AJ31" i="1"/>
  <c r="T31" i="1"/>
  <c r="U31" i="1"/>
  <c r="V31" i="1"/>
  <c r="W31" i="1"/>
  <c r="X31" i="1"/>
  <c r="Y31" i="1"/>
  <c r="Z31" i="1"/>
  <c r="AA31" i="1"/>
  <c r="AB31" i="1"/>
  <c r="S31" i="1"/>
  <c r="AK27" i="1"/>
  <c r="AJ27" i="1"/>
  <c r="AB27" i="1"/>
  <c r="AA27" i="1"/>
  <c r="Z27" i="1"/>
  <c r="Y27" i="1"/>
  <c r="X27" i="1"/>
  <c r="W27" i="1"/>
  <c r="V27" i="1"/>
  <c r="U27" i="1"/>
  <c r="T27" i="1"/>
  <c r="AK19" i="1"/>
  <c r="AJ19" i="1"/>
  <c r="AB19" i="1"/>
  <c r="AA19" i="1"/>
  <c r="Z19" i="1"/>
  <c r="Y19" i="1"/>
  <c r="X19" i="1"/>
  <c r="W19" i="1"/>
  <c r="V19" i="1"/>
  <c r="U19" i="1"/>
  <c r="T19" i="1"/>
  <c r="C31" i="1"/>
  <c r="C48" i="1"/>
  <c r="C57" i="1"/>
  <c r="C45" i="1"/>
  <c r="AC33" i="1"/>
  <c r="AD33" i="1"/>
  <c r="AE33" i="1"/>
  <c r="AF33" i="1"/>
  <c r="AG33" i="1"/>
  <c r="AC34" i="1"/>
  <c r="AD34" i="1"/>
  <c r="AE34" i="1"/>
  <c r="AF34" i="1"/>
  <c r="AG34" i="1"/>
  <c r="AC35" i="1"/>
  <c r="AD35" i="1"/>
  <c r="AE35" i="1"/>
  <c r="AF35" i="1"/>
  <c r="AG35" i="1"/>
  <c r="AG32" i="1"/>
  <c r="AF32" i="1"/>
  <c r="AE32" i="1"/>
  <c r="AD32" i="1"/>
  <c r="AC32" i="1"/>
  <c r="C36" i="1"/>
  <c r="AC29" i="1"/>
  <c r="AD29" i="1"/>
  <c r="AE29" i="1"/>
  <c r="AF29" i="1"/>
  <c r="AG29" i="1"/>
  <c r="AC30" i="1"/>
  <c r="AD30" i="1"/>
  <c r="AE30" i="1"/>
  <c r="AF30" i="1"/>
  <c r="AG30" i="1"/>
  <c r="AG28" i="1"/>
  <c r="AF28" i="1"/>
  <c r="AE28" i="1"/>
  <c r="AD28" i="1"/>
  <c r="AC28" i="1"/>
  <c r="C27" i="1"/>
  <c r="C19" i="1"/>
  <c r="AC59" i="1"/>
  <c r="AD59" i="1"/>
  <c r="AE59" i="1"/>
  <c r="AF59" i="1"/>
  <c r="AG59" i="1"/>
  <c r="AC60" i="1"/>
  <c r="AD60" i="1"/>
  <c r="AE60" i="1"/>
  <c r="AF60" i="1"/>
  <c r="AG60" i="1"/>
  <c r="AC62" i="1"/>
  <c r="AD62" i="1"/>
  <c r="AE62" i="1"/>
  <c r="AF62" i="1"/>
  <c r="AG62" i="1"/>
  <c r="AC63" i="1"/>
  <c r="AD63" i="1"/>
  <c r="AE63" i="1"/>
  <c r="AF63" i="1"/>
  <c r="AG63" i="1"/>
  <c r="AC64" i="1"/>
  <c r="AD64" i="1"/>
  <c r="AE64" i="1"/>
  <c r="AF64" i="1"/>
  <c r="AG64" i="1"/>
  <c r="AC65" i="1"/>
  <c r="AD65" i="1"/>
  <c r="AE65" i="1"/>
  <c r="AF65" i="1"/>
  <c r="AG65" i="1"/>
  <c r="AC66" i="1"/>
  <c r="AD66" i="1"/>
  <c r="AE66" i="1"/>
  <c r="AF66" i="1"/>
  <c r="AG66" i="1"/>
  <c r="AC67" i="1"/>
  <c r="AD67" i="1"/>
  <c r="AE67" i="1"/>
  <c r="AF67" i="1"/>
  <c r="AG67" i="1"/>
  <c r="AC68" i="1"/>
  <c r="AD68" i="1"/>
  <c r="AE68" i="1"/>
  <c r="AF68" i="1"/>
  <c r="AG68" i="1"/>
  <c r="AC69" i="1"/>
  <c r="AD69" i="1"/>
  <c r="AE69" i="1"/>
  <c r="AF69" i="1"/>
  <c r="AG69" i="1"/>
  <c r="AC70" i="1"/>
  <c r="AD70" i="1"/>
  <c r="AE70" i="1"/>
  <c r="AF70" i="1"/>
  <c r="AG70" i="1"/>
  <c r="AC71" i="1"/>
  <c r="AD71" i="1"/>
  <c r="AE71" i="1"/>
  <c r="AF71" i="1"/>
  <c r="AG71" i="1"/>
  <c r="AC72" i="1"/>
  <c r="AD72" i="1"/>
  <c r="AE72" i="1"/>
  <c r="AF72" i="1"/>
  <c r="AG72" i="1"/>
  <c r="AC73" i="1"/>
  <c r="AD73" i="1"/>
  <c r="AE73" i="1"/>
  <c r="AF73" i="1"/>
  <c r="AG73" i="1"/>
  <c r="AC74" i="1"/>
  <c r="AD74" i="1"/>
  <c r="AE74" i="1"/>
  <c r="AF74" i="1"/>
  <c r="AG74" i="1"/>
  <c r="AC75" i="1"/>
  <c r="AD75" i="1"/>
  <c r="AE75" i="1"/>
  <c r="AF75" i="1"/>
  <c r="AG75" i="1"/>
  <c r="AC76" i="1"/>
  <c r="AD76" i="1"/>
  <c r="AE76" i="1"/>
  <c r="AF76" i="1"/>
  <c r="AG76" i="1"/>
  <c r="AC77" i="1"/>
  <c r="AD77" i="1"/>
  <c r="AE77" i="1"/>
  <c r="AF77" i="1"/>
  <c r="AG77" i="1"/>
  <c r="AC78" i="1"/>
  <c r="AD78" i="1"/>
  <c r="AE78" i="1"/>
  <c r="AF78" i="1"/>
  <c r="AG78" i="1"/>
  <c r="AC79" i="1"/>
  <c r="AD79" i="1"/>
  <c r="AE79" i="1"/>
  <c r="AF79" i="1"/>
  <c r="AG79" i="1"/>
  <c r="AC80" i="1"/>
  <c r="AD80" i="1"/>
  <c r="AE80" i="1"/>
  <c r="AF80" i="1"/>
  <c r="AG80" i="1"/>
  <c r="AC81" i="1"/>
  <c r="AD81" i="1"/>
  <c r="AE81" i="1"/>
  <c r="AF81" i="1"/>
  <c r="AG81" i="1"/>
  <c r="AC82" i="1"/>
  <c r="AD82" i="1"/>
  <c r="AE82" i="1"/>
  <c r="AF82" i="1"/>
  <c r="AG82" i="1"/>
  <c r="AC83" i="1"/>
  <c r="AD83" i="1"/>
  <c r="AE83" i="1"/>
  <c r="AF83" i="1"/>
  <c r="AG83" i="1"/>
  <c r="AD58" i="1"/>
  <c r="AE58" i="1"/>
  <c r="AF58" i="1"/>
  <c r="AG58" i="1"/>
  <c r="AC58" i="1"/>
  <c r="AE92" i="1" l="1"/>
  <c r="AC92" i="1"/>
  <c r="AG92" i="1"/>
  <c r="AF92" i="1"/>
  <c r="AD92" i="1"/>
  <c r="AD31" i="1"/>
  <c r="AD48" i="1"/>
  <c r="AE36" i="1"/>
  <c r="AG19" i="1"/>
  <c r="AE27" i="1"/>
  <c r="AG45" i="1"/>
  <c r="AF45" i="1"/>
  <c r="AF27" i="1"/>
  <c r="AE45" i="1"/>
  <c r="AF48" i="1"/>
  <c r="AC19" i="1"/>
  <c r="AF36" i="1"/>
  <c r="AG36" i="1"/>
  <c r="AG27" i="1"/>
  <c r="AF31" i="1"/>
  <c r="AG57" i="1"/>
  <c r="AC45" i="1"/>
  <c r="AE48" i="1"/>
  <c r="AD19" i="1"/>
  <c r="AC27" i="1"/>
  <c r="AC31" i="1"/>
  <c r="AC36" i="1"/>
  <c r="AF57" i="1"/>
  <c r="AF19" i="1"/>
  <c r="AE31" i="1"/>
  <c r="AD36" i="1"/>
  <c r="AG31" i="1"/>
  <c r="AE19" i="1"/>
  <c r="AD45" i="1"/>
  <c r="AG48" i="1"/>
  <c r="AC57" i="1"/>
  <c r="AD27" i="1"/>
  <c r="AD57" i="1"/>
  <c r="AE57" i="1"/>
  <c r="AC48" i="1"/>
  <c r="O28" i="1"/>
  <c r="O29" i="1"/>
  <c r="O30" i="1"/>
  <c r="O35" i="1"/>
  <c r="O34" i="1"/>
  <c r="O32" i="1"/>
  <c r="O33" i="1"/>
  <c r="O81" i="1"/>
  <c r="O64" i="1"/>
  <c r="O63" i="1"/>
  <c r="O82" i="1"/>
  <c r="O79" i="1"/>
  <c r="O65" i="1"/>
  <c r="O68" i="1"/>
  <c r="O61" i="1"/>
  <c r="O77" i="1"/>
  <c r="O80" i="1"/>
  <c r="O76" i="1"/>
  <c r="O60" i="1"/>
  <c r="O66" i="1"/>
  <c r="O71" i="1"/>
  <c r="O83" i="1"/>
  <c r="O67" i="1"/>
  <c r="O70" i="1"/>
  <c r="O73" i="1"/>
  <c r="O58" i="1"/>
  <c r="O72" i="1"/>
  <c r="O78" i="1"/>
  <c r="O62" i="1"/>
  <c r="O69" i="1"/>
  <c r="O75" i="1"/>
  <c r="O59" i="1"/>
  <c r="O74" i="1"/>
  <c r="W11" i="1" l="1"/>
  <c r="V11" i="1"/>
  <c r="U11" i="1"/>
  <c r="T11" i="1"/>
  <c r="S11" i="1"/>
  <c r="AB11" i="1"/>
  <c r="AA11" i="1"/>
  <c r="Z11" i="1"/>
  <c r="Y11" i="1"/>
  <c r="X11" i="1"/>
  <c r="AK11" i="1"/>
  <c r="AJ11" i="1"/>
  <c r="AG11" i="1"/>
  <c r="AF11" i="1"/>
  <c r="AE11" i="1"/>
  <c r="AD11" i="1"/>
  <c r="AC11" i="1"/>
  <c r="AK93" i="1" l="1"/>
  <c r="AK94" i="1" s="1"/>
  <c r="T93" i="1"/>
  <c r="T94" i="1" s="1"/>
  <c r="V93" i="1"/>
  <c r="V94" i="1" s="1"/>
  <c r="S93" i="1"/>
  <c r="S94" i="1" s="1"/>
  <c r="U93" i="1"/>
  <c r="U94" i="1" s="1"/>
  <c r="AJ93" i="1"/>
  <c r="AJ94" i="1" s="1"/>
  <c r="W93" i="1"/>
  <c r="W94" i="1" s="1"/>
  <c r="AD93" i="1"/>
  <c r="AD94" i="1" s="1"/>
  <c r="AC93" i="1"/>
  <c r="AA93" i="1"/>
  <c r="AA94" i="1" s="1"/>
  <c r="X93" i="1"/>
  <c r="X94" i="1" s="1"/>
  <c r="Y93" i="1"/>
  <c r="Y94" i="1" s="1"/>
  <c r="Z93" i="1"/>
  <c r="Z94" i="1" s="1"/>
  <c r="AB93" i="1"/>
  <c r="AB94" i="1" s="1"/>
  <c r="AG93" i="1"/>
  <c r="AE93" i="1"/>
  <c r="AE94" i="1" s="1"/>
  <c r="AF93" i="1"/>
  <c r="AF94" i="1" s="1"/>
  <c r="C11" i="1"/>
  <c r="AC94" i="1" l="1"/>
  <c r="AG94" i="1"/>
  <c r="C93" i="1"/>
  <c r="C94" i="1" s="1"/>
</calcChain>
</file>

<file path=xl/sharedStrings.xml><?xml version="1.0" encoding="utf-8"?>
<sst xmlns="http://schemas.openxmlformats.org/spreadsheetml/2006/main" count="838" uniqueCount="307">
  <si>
    <t>AM/OI/OIR POCU</t>
  </si>
  <si>
    <t>Nr. crt.</t>
  </si>
  <si>
    <t>Numar apel</t>
  </si>
  <si>
    <t>CodSMIS</t>
  </si>
  <si>
    <t>Titlu proiect</t>
  </si>
  <si>
    <t>Rata de cofinanțare UE (%)</t>
  </si>
  <si>
    <t>Regiune implementare proiect</t>
  </si>
  <si>
    <t>Valoarea ELIGIBILĂ a proiectului  (LEI)</t>
  </si>
  <si>
    <t>Cheltuieli neeligibile</t>
  </si>
  <si>
    <t xml:space="preserve">Total valoare proiect </t>
  </si>
  <si>
    <t>Stadiu proiect:  contract semnat, în implementare,  reziliat, finalizat</t>
  </si>
  <si>
    <t>Act aditional (nr/zz/ll/annn)</t>
  </si>
  <si>
    <t>Plăţi către beneficiari (lei)</t>
  </si>
  <si>
    <t xml:space="preserve">Finanțare acordată </t>
  </si>
  <si>
    <t>Contribuția proprie a beneficiarului Lider parteneriat/Parteneri</t>
  </si>
  <si>
    <t>Fonduri UE</t>
  </si>
  <si>
    <t>Contribuția națională</t>
  </si>
  <si>
    <t>Buget național</t>
  </si>
  <si>
    <t>TOTAL OIR SE</t>
  </si>
  <si>
    <t>TOTAL OIR SVO</t>
  </si>
  <si>
    <t>TOTAL OIR NV</t>
  </si>
  <si>
    <t>TOTAL OIR NE</t>
  </si>
  <si>
    <t>TOTAL OIR BI</t>
  </si>
  <si>
    <t>TOTAL OI ME</t>
  </si>
  <si>
    <t>TOTAL OIR CENTRU</t>
  </si>
  <si>
    <t>TOTAL OIR VEST</t>
  </si>
  <si>
    <t xml:space="preserve"> OI ME</t>
  </si>
  <si>
    <t xml:space="preserve"> OIR CENTRU</t>
  </si>
  <si>
    <t xml:space="preserve"> OIR NE</t>
  </si>
  <si>
    <t xml:space="preserve"> OIR NV</t>
  </si>
  <si>
    <t xml:space="preserve"> OIR SE</t>
  </si>
  <si>
    <t xml:space="preserve"> OIR SVO</t>
  </si>
  <si>
    <t xml:space="preserve"> OIR SM</t>
  </si>
  <si>
    <t xml:space="preserve">Lider </t>
  </si>
  <si>
    <t>Parteneri</t>
  </si>
  <si>
    <t>Prioritate de investiţii</t>
  </si>
  <si>
    <t>CUI LIDER</t>
  </si>
  <si>
    <t>TOTAL OIR SM</t>
  </si>
  <si>
    <t>Abreviere judet implementare proiect</t>
  </si>
  <si>
    <t>FSE+</t>
  </si>
  <si>
    <t>AM PoIDS</t>
  </si>
  <si>
    <t>P11.Asistență Tehnică</t>
  </si>
  <si>
    <t>Sprijin pentru finanțarea cheltuielilor de personal OIRPECU Regiunea Sud-Est pentru implementarea PoIDS</t>
  </si>
  <si>
    <t>Sprijin pentru finantarea cheltuielilor de personal efectuate de OIR PECU REGIUNEA NORD VEST, pentru implementarea PoIDS</t>
  </si>
  <si>
    <t>Sprijin pentru finanțarea cheltuielilor de personal efectuate de OIR BI, pentru personalul implicat in PIDS</t>
  </si>
  <si>
    <t>Sprijin acordat DGPECU pentru sustinerea cheltuielilor aferente personalului in afara organigramei - PIDS</t>
  </si>
  <si>
    <t xml:space="preserve">Susținerea activității OIR PECU SVO prin asigurarea cheltuielilor de personal </t>
  </si>
  <si>
    <t xml:space="preserve">NE PoIDS - Finantarea cheltuielilor personalului propriu si sprijin pentru activitatile specifice prin angajarea de personal contractual in afara organigramei </t>
  </si>
  <si>
    <t>Sprijin pentru Organismul Intermediar Regional pentru Programe Europene Capital Uman Regiunea Vest in vederea asigurării resursei umane necesare pentru indeplinirea atributiilor delegate in perioada 2023-2029</t>
  </si>
  <si>
    <t xml:space="preserve">Sprijin pentru DGPECU in gestionarea PoIDS prin asigurarea cheltuielilor cu chiria </t>
  </si>
  <si>
    <t>CHELTUIELI SALARIALE PERSONAL PROPRIU SI CONTRACTUAL-PIDS</t>
  </si>
  <si>
    <t xml:space="preserve">Imbunatatirea si consolidarea capacitatii OIR PECU Sud-Muntenia de a gestiona proiectele finantate prin Programul Incluziune si Demnitate Sociala 2021-2027 </t>
  </si>
  <si>
    <t>Închiriere spații necesare funcționării OIR PECU REGIUNEA SUD – VEST OLTENIA</t>
  </si>
  <si>
    <t>Închiriere spații necesare funcționării OIR PECU REGIUNEA NORD VEST decontate din PoIDS</t>
  </si>
  <si>
    <t>Sprijin acordat Organismului Intermediar Regional pentru Programe Europene Capital Uman Regiunea Vest pentru asigurarea spatiului de birouri in perioada 2024-2029</t>
  </si>
  <si>
    <t>Sprijin in vederea inchirierii de spații necesare funcționării OIR PECU REGIUNEA SUD – EST suportat din PoIDS</t>
  </si>
  <si>
    <t>Închiriere spațiu necesar funcționării OIR PECU REGIUNEA BUCURESTI - ILFOV (PIDS)</t>
  </si>
  <si>
    <t>Închiriere spații necesare funcționării OIR PECU REGIUNEA CENTRU decontate din PoIDS</t>
  </si>
  <si>
    <t>Sprijin acordat DGPECU pentru sustinerea cheltuielilor aferente personalului din aparatul propriu-sursa PIDS</t>
  </si>
  <si>
    <t>Închiriere spațiu necesar funcționării OIR PECU- REGIUNEA SUD-MUNTENIA, decontat prin PoIDS</t>
  </si>
  <si>
    <t>NE PoIDS - Închiriere spații necesare funcționării Organismului Intermediar Nord-Est</t>
  </si>
  <si>
    <t>Servicii pentru organizarea celei de-a doua reuniuni ordinare din anul 2023 a Comitetului de monitorizare pentru PEO si PoIDS 2021-2027 si reuniunea Comitetului de monitorizare pentru POCU 2014-2020 (aferente PoIDS)</t>
  </si>
  <si>
    <t xml:space="preserve">Personal contractual in afara organigramei pentru imbunatatirea capacitatii DGIPOAD în implementarea proiectelor finantate din PIDS </t>
  </si>
  <si>
    <t xml:space="preserve">Sprijin pentru asigurarea cheltuielilor de funcționare -OIR PECU SVO </t>
  </si>
  <si>
    <t xml:space="preserve">Sprijin acordat Organismului Intermediar Regional pentru Programe Europene Capital Uman Regiunea Vest prin asigurarea resurselor necesare pentru plata utilitatilor si a serviciilor necesare functionarii si indeplinirii atributiilor delegate </t>
  </si>
  <si>
    <t>Sprijin acordat OIR PECU - Regiunea Sud-Muntenia, prin PoIDS, pentru finantarea cheltuielilor cu utilitatile si a serviciilor necesare functionarii si indeplinirii atributiilor delegate</t>
  </si>
  <si>
    <t>Sprijin acordat Organismului Intermediar Regional pentru Programe Europene Capital Uman Regiunea NORD VEST prin asigurarea resurselor necesare pentru plata utilitatilor si a serviciilor necesare functionarii si indeplinirii atributiilor delegate</t>
  </si>
  <si>
    <t>Sprijin acordat OIR PECU BI prin asigurarea resurselor necesare pentru plata utilitatilor si a bunurilor și serviciilor necesare functionarii si indeplinirii atributiilor delegate (PIDS)</t>
  </si>
  <si>
    <t>ORGANISMUL INTERMEDIAR REGIONAL PENTRU PROGRAME EUROPENE CAPITAL UMAN - REGIUNEA SUD - EST</t>
  </si>
  <si>
    <t>ORGANISMUL INTERMEDIAR REGIONAL PENTRU PROGRAME EUROPENE CAPITAL UMAN - REGIUNEA NORD VEST</t>
  </si>
  <si>
    <t>ORGANISMUL INTERMEDIAR REGIONAL PENTRU PROGRAME EUROPENE CAPITAL UMAN - REGIUNEA BUCURESTI - ILFOV</t>
  </si>
  <si>
    <t>MINISTERUL INVESTITIILOR SI PROIECTELOR EUROPENE</t>
  </si>
  <si>
    <t>ORGANISMUL INTERMEDIAR REGIONAL PENTRU PROGRAME EUROPENE CAPITAL UMAN - REGIUNEA SUD - VEST OLTENIA</t>
  </si>
  <si>
    <t>ORGANISMUL INTERMEDIAR REGIONAL PENTRU PROGRAME EUROPENE CAPITAL UMAN - REGIUNEA NORD-EST</t>
  </si>
  <si>
    <t>ORGANISMUL INTERMEDIAR REGIONAL PENTRU PROGRAME EUROPENE CAPITAL UMAN - REGIUNEA VEST</t>
  </si>
  <si>
    <t>ORGANISMUL INTERMEDIAR REGIONAL PENTRU PROGRAME EUROPENE CAPITAL UMAN - REGIUNEA CENTRU</t>
  </si>
  <si>
    <t>ORGANISMUL INTERMEDIAR REGIONAL PENTRU PROGRAME EUROPENE CAPITAL UMAN - REGIUNEA SUD - MUNTENIA</t>
  </si>
  <si>
    <t>NA</t>
  </si>
  <si>
    <t>FEDR</t>
  </si>
  <si>
    <t>TOTAL FEDR si FSE+</t>
  </si>
  <si>
    <t>in implementare</t>
  </si>
  <si>
    <t>OIR BI</t>
  </si>
  <si>
    <t>P1.Dezvoltarea locală plasată sub responsabilitatea comunității</t>
  </si>
  <si>
    <t>Sprijin pregatitor pentru elaborare SDL - Asociatia ”GRUP ACȚIUNE LOCALĂ BUCUREȘTI SECTOR 2”</t>
  </si>
  <si>
    <t>Sprijin pregatitor pentru elaborarea Strategiei de Dezvoltare Locala a Zonelor Urbane Marginalizate de pe raza Sectorului 4 Bucuresti</t>
  </si>
  <si>
    <t>ASOCIATIA "GRUP DE ACTIUNE LOCALA BUCURESTI SECTOR 2"</t>
  </si>
  <si>
    <t>ASOCIATIA GANDIM SI ACTIONAM LOCAL IN SECTORUL 4</t>
  </si>
  <si>
    <t xml:space="preserve">GAL ALBA IULIA INCLUZIVA </t>
  </si>
  <si>
    <t>ASOCIATIA GRUPUL DE ACTIUNE LOCALA ALBA IULIA INCLUZIVA</t>
  </si>
  <si>
    <t>Elaborare SDL 2 GAL Sepsi, Sfântu Gheorghe</t>
  </si>
  <si>
    <t>ASOCIATIA ,, GRUP DE ACTIUNE LOCALA-SEPSI "</t>
  </si>
  <si>
    <t>Sprijin pregatitor pentru elaborarea Strategiei de Dezvoltare Locala a Zonelor Urbane Marginalizate de pe raza Municipiului Medias</t>
  </si>
  <si>
    <t>ASOCIAŢIA GRUP DE ACŢIUNE LOCALĂ Z.U.M. MEDIAŞ</t>
  </si>
  <si>
    <t>Sprijin pregatitor pentru elaborarea SDL Sebes - Parteneriat pentru dezvoltare</t>
  </si>
  <si>
    <t>ASOCIAŢIA "GRUPUL DE ACŢIUNE LOCALĂ" SEBEŞ</t>
  </si>
  <si>
    <t>Sprijin pregatitor pentru elaborarea Strategiei de Dezvoltare Locala Codlea</t>
  </si>
  <si>
    <t>ASOCIATIA GRUP DE ACTIUNE LOCALA CODLEA</t>
  </si>
  <si>
    <t>Elaborarea Strategiei de Dezvoltare Locala a Comunitatii Garcini 2024-2029</t>
  </si>
  <si>
    <t>ASOCIATIA GRUPUL DE ACTIUNE LOCALA GARCINI</t>
  </si>
  <si>
    <t>Sprijin pregatitor pentru elaborarea Strategiei de Dezvoltare Locala a Zonelor Urbane Marginalizate de pe raza Municipiului Tirgu Mures</t>
  </si>
  <si>
    <t>ASOCIATIA "GRUPUL DE ACŢIUNE LOCALĂ TÎRGU MUREŞ"</t>
  </si>
  <si>
    <t>Sprijin pregătitor pentru realizarea Strategiei de Dezvoltare Locală a Asociației GAL Urban Rădăuți</t>
  </si>
  <si>
    <t>ASOCIAŢIA "GAL URBAN RĂDĂUŢI"</t>
  </si>
  <si>
    <t>Botosani in Viitor</t>
  </si>
  <si>
    <t>ASOCIATIA GRUP DE ACTIUNE LOCALA "BOTOSANI PENTRU VIITOR"</t>
  </si>
  <si>
    <t>SPRIJIN PREGATITOR PENTRU ELABORAREA STRATEGIEI DE DEZVOLTARE LOCALA GAL PIATRA NEAMT</t>
  </si>
  <si>
    <t>ASOCIATIA "GAL PIATRA NEAMT "</t>
  </si>
  <si>
    <t>Proiect de sprijin pregatitor pentru elaborarea SDL- Husi 2023</t>
  </si>
  <si>
    <t>ASOCIAŢIA GRUPUL DE ACŢIUNE LOCALĂ "HUŞI - COMUNITATE INCLUZIVĂ"</t>
  </si>
  <si>
    <t>Sprijin pregatitor pentru elaborare SDL - G.A.L. ALEXANDRU IOAN CUZA BÂRLAD</t>
  </si>
  <si>
    <t>ASOCIATIA G.A.L. ALEXANDRU IOAN CUZA BÂRLAD</t>
  </si>
  <si>
    <t>finalizat</t>
  </si>
  <si>
    <t>Sprijin pregătitor pentru elaborarea SDL a GAL Satu Mare pentru Dezvoltare Socială</t>
  </si>
  <si>
    <t>ASOCIATIA "GAL SATU MARE PENTRU DEZVOLTARE SOCIALA"</t>
  </si>
  <si>
    <t>Sprijin pregatitor GAL DEJ</t>
  </si>
  <si>
    <t>ASOCIATIA GRUPUL DE ACTIUNE LOCALA DEJ</t>
  </si>
  <si>
    <t>Elaborarea strategiei de dezvoltare locală - Zalău pentru toți</t>
  </si>
  <si>
    <t>ASOCIATIA GRUPUL DE ACTIUNE LOCALA ZALAU PENTRU TOTI</t>
  </si>
  <si>
    <t>Sprijin pregatitor pentru elaborare SDL - Asociatia GAL – Sus Ramnicul</t>
  </si>
  <si>
    <t>ASOCIATIA GRUPUL DE ACTIUNE LOCALA SUS RAMNICUL</t>
  </si>
  <si>
    <t>Focsani in Viitor</t>
  </si>
  <si>
    <t>ASOCIATIA GRUPUL DE ACTIUNE LOCALA "UNIREA" FOCSANI</t>
  </si>
  <si>
    <t>STRATEGAL - Împreună împotriva excluziunii sociale</t>
  </si>
  <si>
    <t>Asociația Grupul de Acțiune Locală STRATEGAL</t>
  </si>
  <si>
    <t>Sprijin pregatitor pentru elaborarea SDL - GAL ANTON CINCU TECUCI</t>
  </si>
  <si>
    <t>ASOCIAŢIA GRUPUL DE ACŢIUNE LOCALĂ ANTON CINCU TECUCI</t>
  </si>
  <si>
    <t>Sprijin pregatitor pentru elaborarea SDL in Municipiul Alexandria</t>
  </si>
  <si>
    <t>ASOCIATIA GRUP DE ACTIUNE LOCAL “GAL URBAN ALEXANDRIA''</t>
  </si>
  <si>
    <t>Strategie GAL Campulung 2023</t>
  </si>
  <si>
    <t>ASOCIAŢIA GRUP DE ACŢIUNE LOCALĂ
CÂMPULUNG MUSCEL</t>
  </si>
  <si>
    <t>Sprijin pregatitor pentru elaborare SDL Asociatia GAL TÂRGOVIȘTEA
EGALITĂȚII DE ȘANSE”</t>
  </si>
  <si>
    <t>ASOCIAŢIA " GRUPUL DE ACŢIUNE LOCALĂ
TÂRGOVIŞTEA EGALITĂŢII DE ŞANSE "</t>
  </si>
  <si>
    <t>Sprijin pregatitor pentru elaborare SDL GAL Giurgiu</t>
  </si>
  <si>
    <t>ASOCIAŢIA GAL GIURGIU
COMUNITATE LOCALĂ RESPONSABILĂ</t>
  </si>
  <si>
    <t>Sprijin pregatitor SDL Ploiesti GAL Ploiesti</t>
  </si>
  <si>
    <t>ASOCIAŢIA GRUPUL DE ACŢIUNE LOCALĂ PLOIEŞTI- DEZVOLTAREA SUSTENABILĂ A ZONELOR MARGINALIZATE DIN MUNICIPIUL PLOIEŞTI</t>
  </si>
  <si>
    <t>Sprijin pregatitor pentru elaborare SDL – Asociatia “GRUPUL DE ACȚIUNE LOCALĂ PITEȘTI”</t>
  </si>
  <si>
    <t>ASOCIAȚIA GRUPUL DE ACȚIUNE LOCALĂ PITEȘTI</t>
  </si>
  <si>
    <t>Sprijin pregatitor pentru elaborare SDL - Asociatia GAL SLOBOZIA</t>
  </si>
  <si>
    <t>ASOCIAŢIA GRUP DE ACŢIUNE LOCALĂ SLOBOZIA</t>
  </si>
  <si>
    <t>Sprijin pregătitor pentru elaborare SDL - Asociația CLLD CÂMPINA</t>
  </si>
  <si>
    <t>ASOCIAŢIA COMMUNITY - LED LOCAL DEVELOPMENT - CÂMPINA</t>
  </si>
  <si>
    <t>OIR Vest</t>
  </si>
  <si>
    <t>Sprijin pregatitor pentru elaborarea SDL in Municipiul Targu Jiu</t>
  </si>
  <si>
    <t>ASOCIAŢIA GAL TÂRGU JIU</t>
  </si>
  <si>
    <t>Proiect de sprijin pregatitor pentru elaborarea SDL - Caracal 2023</t>
  </si>
  <si>
    <t>ASOCIAŢIA GAL INIMA ROMANAŢIULUI</t>
  </si>
  <si>
    <t>STRATEGIA DE DEZVOLTARE LOCALA IN MUNICIPIUL DEVA</t>
  </si>
  <si>
    <t>ASOCIAŢIA GRUP DE ACŢIUNE LOCALĂ URBAN CETATE DEVA</t>
  </si>
  <si>
    <t>Strategia de Dezvoltare Locala a GAL Urban Corvinia Hunedoara- sprijin pregatitor</t>
  </si>
  <si>
    <t>ASOCIATIA GAL URBAN CORVINIA HUNEDOARA</t>
  </si>
  <si>
    <t>Sprijin Pregătitor pentru dezvoltarea SDL GAL Caransebeș</t>
  </si>
  <si>
    <t>ASOCIATIA GRUPUL DE ACTIUNE LOCAL CARANSEBES</t>
  </si>
  <si>
    <t>Sprijin pregatitor elaborare SDL GAL Timisoara</t>
  </si>
  <si>
    <t>ASOCIATIA GRUPUL DE ACTIUNE LOCALA TIMISOARA</t>
  </si>
  <si>
    <t xml:space="preserve">Sprijin pregatitor pentru elaborarea SDL 2024-2029 </t>
  </si>
  <si>
    <t>ASOCIAŢIA GRUPUL DE ACŢIUNE LOCAL REŞIŢA</t>
  </si>
  <si>
    <t>SDL ARAD VEST</t>
  </si>
  <si>
    <t>ASOCIAŢIA GRUP DE ACŢIUNE LOCALĂ ARAD VEST</t>
  </si>
  <si>
    <t>Sprijin pregătitor pentru elaborarea Stategiei de dezvoltaare Locală a GAL Freidorf în Municipiul Timișoara</t>
  </si>
  <si>
    <t>ASOCIAŢIA GRUPUL DE ACŢIUNE LOCALĂ FREIDORF</t>
  </si>
  <si>
    <t>SDL ARAD EST</t>
  </si>
  <si>
    <t>ASOCIAŢIA GRUP DE ACŢIUNE LOCALĂ ARAD EST</t>
  </si>
  <si>
    <t>BR</t>
  </si>
  <si>
    <t>CJ</t>
  </si>
  <si>
    <t>B</t>
  </si>
  <si>
    <t>DJ</t>
  </si>
  <si>
    <t>BC,IS,NT,SV,VS</t>
  </si>
  <si>
    <t>TM</t>
  </si>
  <si>
    <t>AB</t>
  </si>
  <si>
    <t>CL</t>
  </si>
  <si>
    <t>CT</t>
  </si>
  <si>
    <t>AB,AG,AR,B,BC,BH,BN,BR,BT,BV,BZ,CJ,CL,CS,CT,CV,DB,DJ,GJ,GL,GR,HD,HR,IF,IL,IS,MH,MM,MS,NT,OT,PH,SB,SJ,SM,SV,TL,TM,TR,VL,VN,VS</t>
  </si>
  <si>
    <t>CV</t>
  </si>
  <si>
    <t>SB</t>
  </si>
  <si>
    <t>BV</t>
  </si>
  <si>
    <t>MS</t>
  </si>
  <si>
    <t>SV</t>
  </si>
  <si>
    <t>BT</t>
  </si>
  <si>
    <t>NT</t>
  </si>
  <si>
    <t>VS</t>
  </si>
  <si>
    <t>SM</t>
  </si>
  <si>
    <t>SJ</t>
  </si>
  <si>
    <t>BZ</t>
  </si>
  <si>
    <t>VN</t>
  </si>
  <si>
    <t>GL</t>
  </si>
  <si>
    <t>TR</t>
  </si>
  <si>
    <t>AG</t>
  </si>
  <si>
    <t>DB</t>
  </si>
  <si>
    <t>GR</t>
  </si>
  <si>
    <t>PH</t>
  </si>
  <si>
    <t>IL</t>
  </si>
  <si>
    <t>GJ</t>
  </si>
  <si>
    <t>OT</t>
  </si>
  <si>
    <t>HD</t>
  </si>
  <si>
    <t>CS</t>
  </si>
  <si>
    <t>AR</t>
  </si>
  <si>
    <t>Sud-Est</t>
  </si>
  <si>
    <t>Nord-Vest</t>
  </si>
  <si>
    <t>Bucureşti-Ilfov</t>
  </si>
  <si>
    <t>Sud-Vest Oltenia</t>
  </si>
  <si>
    <t>Nord-Est</t>
  </si>
  <si>
    <t>Vest</t>
  </si>
  <si>
    <t>Centru</t>
  </si>
  <si>
    <t>Sud-Muntenia</t>
  </si>
  <si>
    <t>Bucureşti-Ilfov,Centru,Nord-Est,Nord-Vest,Sud-Est,Sud-Muntenia,Sud-Vest Oltenia,Vest</t>
  </si>
  <si>
    <t>Fonduri UE 
[FSE+]</t>
  </si>
  <si>
    <t>Fonduri UE
[FEDR]</t>
  </si>
  <si>
    <t>Fonduri UE
[FSE+ si FEDR]</t>
  </si>
  <si>
    <t>LISTA PROIECTELOR CONTRACTATE - Program Incluziune și Demnitate Socială [FSE+, FEDR și multifond]</t>
  </si>
  <si>
    <t xml:space="preserve">Obiectiv specific </t>
  </si>
  <si>
    <t>Rezumat proiect</t>
  </si>
  <si>
    <t>Cod interventie</t>
  </si>
  <si>
    <t>ESO4.11_Lărgirea accesului egal și în timp util la servicii de calitate, sustenabile și la prețuri accesibile, inclusiv servicii care promovează accesul la locuințe și îngrijire orientată către persoane, inclusiv asistență medicală Modernizarea sistemelor de protecție socială, inclusiv promovarea accesului la protecție socială, acordând o atenție deosebită copiilor și grupurilor defavorizate Îmbunătățirea accesibilității, inclusiv pentru persoanele cu dizabilități, precum și a eficacității și rezilienței sistemelor de sănătate și a serviciilor de îngrijire pe termen lung</t>
  </si>
  <si>
    <t>AT_Asistență tehnică</t>
  </si>
  <si>
    <t>Obiectivul general al proiectului de sprijin pregatitor vizeaza consolidarea parteneriatului public
– privat – societate civila, juridic infiintat in ASOCIATIA GAL INIMA ROMANATIULUI, pentru a se implica activ in comunitatile marginalizate locale in vederea intocmirii unei
strategii participative bazata pe nevoile reale ale grupurilor vulnerabile. Proiectul va genera efecte pozitive, dezvoltarea sustenabila si pe termen lung a capitalului uman din
zonele marginalizate ale Municipiului Caracal prin intermediul interventiilor sale, respectiv reducerea numarului de comunitati marginalizate aflate in risc de saracie si
excluziune sociala, prin implementarea de masuri/operatiuni integrate in contextul mecanismului de DLRC, cu un parteneriat public – privat care isi asuma masuri concrete
pentru respectarea principiilor orizontale privind dezvoltarea durabila si respectarea principiilor DNSH, egalitatea de sanse si gen, dezvoltare durabila. Elaborarea Strategiei de Dezvoltare Locala a Municip</t>
  </si>
  <si>
    <t>Potențializarea colaborării dintre actorii locali implicați și comunitatea defavorizată cu obiectivul de a crea o Strategie de Dezvoltare Locală, ce se fundamentează nu doar pe resursele și potențialul local, ci și pe necesitățile comunității marginalizate. Abordarea va pleca de la nevoile reale ale comunității marginalizate și pe baza cărora se vor propune măsuri care să contribuie direct la rezolvarea acestora. Pusă în aplicare, această inițiativă își propune să culmineze cu elaborarea unei Strategii de Dezvoltare Locală ce va include măsuri destinate atenuării sărăciei și sprijinirii grupurilor vulnerabile, cu scopul de a le ajuta să își depășească starea de marginalizare socială.</t>
  </si>
  <si>
    <t>Obiectivul general al proiectului consta in imbunatatirea si consolidarea capacitatii OIR PECU Regiunea Sud-Est de a gestiona proiectele finantate prin Programul Incluziune si Demnitate Sociala 2021-2027 în cadrul prioritatilor delegate, cu respectarea principiilor managementului eficient, transparentei, parteneriatului si în conformitate cu legislatia nationala si comunitara.</t>
  </si>
  <si>
    <t>Obiectivul general al proiectului consta in imbunatatirea si consolidarea capacitatii OIRPECU Nord Vest de a gestiona proiectele finantate prin Programul Incluziune si Demnitate Sociala 2021-2027 în cadrul prioritatilor delegate, cu respectarea principiilor managementului eficient, transparentei, parteneriatului si în conformitate cu legislatia nationala si comunitara.</t>
  </si>
  <si>
    <t>Obiectivul general al proiectului consta in imbunatatirea si consolidarea capacitatii OIR PECU Bucuresti-Ilfov de a gestiona proiectele finantate prin Programul Incluziune si Demnitate Sociala 2021-2027 în cadrul prioritatilor delegate, cu respectarea principiilor managementului eficient, transparentei, parteneriatului si în conformitate cu legislatia nationala si comunitara.</t>
  </si>
  <si>
    <t>Obiectivul general al proiectului consta in imbunatatirea si consolidarea capacitatii DGPECU a MIPE de a gestiona proiectele finantate prin  Programul Incluziune si Demnitate Sociala 2021-2027, cu respectarea principiilor managementului eficient, transparentei, parteneriatului si în conformitate cu legislatia nationala si comunitara.</t>
  </si>
  <si>
    <t>Obiectivul general al proiectului consta în îmbunătățirea și consolidarea capacității OIR PECU Sud-Vest Oltenia de a gestiona proiectele finanțate prin Programul Incluziune și Demnitate Socială 2021-2027 în cadrul priorităților delegate, cu respectarea principiilor managementului eficient, transparenței, parteneriatului și în conformitate cu legislația naționala și comunitară.</t>
  </si>
  <si>
    <t>Obiectivul general al proiectului consta in imbunatatirea si consolidarea capacitatii OIRPECU NORD EST de a gestiona proiectele finantate prin Programul Incluziune și Demnitate Socială (PoIDS) 2021-2027 in cadrul prioritatilor delegate, cu respectarea principiilor managementului eficient, transparentei, parteneriatului si in conformitate cu legislatia nationala si comunitara.</t>
  </si>
  <si>
    <t>Obiectivul general al proiectului consta in imbunatatirea si consolidarea capacitatii OIRPECU Vest de a gestiona proiectele finantate prin Programul Incluziune si Demnitate Sociala 2021-2027 în cadrul prioritatilor delegate, cu respectarea principiilor managementului eficient, transparentei, parteneriatului si în conformitate cu legislatia nationala si comunitara.</t>
  </si>
  <si>
    <t xml:space="preserve">Obiectivul general al acestui proiect consta in imbunatatirea si consolidarea capacitatii DGPECU - AMPOIDS pentru îndeplinirea atribuțiilor în domeniul managementului și implementării Programului Incluziune și Demnitate Socială (PoIDS) 2021-2027, precum și a celor aferente închiderii Programului Operational Ajutorarea Persoanelor Dezavantajate 2014-2020 (POAD), cu respectarea principiilor managementului eficient, transparentei, parteneriatului si în conformitate cu legislatia nationala si comunitara. 
</t>
  </si>
  <si>
    <t>Obiectivul general al proiectului consta in imbunatatirea si consolidarea capacitatii OIR PECU Centru de a gestiona proiectele finantate prin Programul Incluziune și Demnitate Socială (PIDS) 2021-2027  în cadrul prioritatilor delegate, cu respectarea principiilor managementului eficient, transparentei, parteneriatului si în conformitate cu legislatia nationala si comunitara.</t>
  </si>
  <si>
    <t>Obiectivul general al proiectului consta in imbunatatirea si consolidarea capacitatii OIR PECU Sud-Muntenia de a gestiona proiectele finantate prin  Programul Incluziune si Demnitate Sociala 2021-2027 în cadrul prioritatilor delegate, cu respectarea principiilor managementului eficient, transparentei, parteneriatului si în conformitate cu legislatia nationala si comunitara.</t>
  </si>
  <si>
    <t>Obiectivul general al proiectului / Scopul proiectului Obiectivul general al acestui proiect este sprijinul acordat Organismului intermediar regional pentru Programe europene capital uman Regiunea Sud-Vest Oltenia de a asigura cheltuielile de funcționare pentru îndeplinirea atribuțiilor în domeniul managementului și implementării Programului Incluziune și Demnitate Socială (PoIDS) 2021-2027, precum și a celor aferente închiderii Programului Operational Capital Uman 2014-2020.</t>
  </si>
  <si>
    <t>Obiectivul general al proiectului / Scopul proiectului Obiectivul general al acestui proiect este sprijinul acordat Organismului intermediar regional pentru Programe europene capital uman Regiunea Nord Vest de a asigura cheltuielile de funcționare pentru îndeplinirea atribuțiilor în domeniul managementului și implementării Programului Incluziune și Demnitate Socială (PoIDS) 2021-2027, precum și a celor aferente închiderii Programului Operational Capital Uman 2014-2020.</t>
  </si>
  <si>
    <t>Obiectivul general al acestui proiect este sprijinul acordat Organismului intermediar regional pentru Programe europene capital uman Regiunea Vest de a asigura cheltuielile de funcționare pentru îndeplinirea atribuțiilor în domeniul managementului și implementării Programului Incluziune și Demnitate Socială (PoIDS) 2021-2027, precum și a celor aferente închiderii Programului Operational Capital Uman 2014-2020.</t>
  </si>
  <si>
    <t>Obiectivul general al acestui proiect este sprijinul acordat Organismului intermediar regional pentru Programe europene capital uman Regiunea Sud-Est de a asigura cheltuielile de funcționare pentru îndeplinirea atribuțiilor în domeniul managementului și implementării Programului Incluziune și Demnitate Socială (PoIDS) 2021-2027, precum și a celor aferente închiderii Programului Operational Capital Uman 2014-2020.</t>
  </si>
  <si>
    <t>Obiectivul general al proiectului / Scopul proiectului Obiectivul general al acestui proiect este sprijinul acordat Organismului intermediar regional pentru Programe europene capital uman Regiunea BUCURESTI - ILFOV de a asigura cheltuielile de funcționare pentru îndeplinirea atribuțiilor în domeniul managementului și implementării Programului Incluziune și Demnitate Socială (PoIDS) 2021-2027, precum și a celor aferente închiderii Programului Operational Capital Uman 2014-2020.</t>
  </si>
  <si>
    <t xml:space="preserve">Obiectivul general al proiectului / Scopul proiectului Obiectivul general al acestui proiect este sprijinul acordat Organismului intermediar regional pentru Programe europene capital uman Regiunea Centru de a asigura cheltuielile de funcționare pentru îndeplinirea atribuțiilor în domeniul managementului și implementării Programului Incluziune și Demnitate Socială 2021 -2027 precum și a celor aferente închiderii Programului Operational Capital Uman 2014-2020. </t>
  </si>
  <si>
    <t xml:space="preserve">Obiectivul general al proiectului consta in imbunatatirea si consolidarea capacitatii DG PECU a MIPE de a gestiona proiectele finantate prin Programul Incluziune și Demnitate Socială (PoIDS)  în cadrul prioritatilor delegate, cu respectarea principiilor managementului eficient, transparentei, parteneriatului si în conformitate cu legislatia nationala si comunitara.
</t>
  </si>
  <si>
    <t>Obiectivul general al acestui proiect este sprijinul acordat Organismului intermediar regional pentru Programe europene capital uman  Regiunea Sud-Muntenia de a asigura cheltuielile de funcționare pentru îndeplinirea atribuțiilor în domeniul managementului și implementării Programului Incluziune și Demnitate Socială (PoIDS) 2021-2027, precum și a celor aferente închiderii Programului Operational Capital Uman 2014-2020.</t>
  </si>
  <si>
    <t>Obiectivul general al acestui proiect este sprijinul acordat Organismului Intermediar Regional pentru Programe Europene Capital Uman Regiunea Nord-Est de a asigura cheltuielile de funcționare pentru îndeplinirea atribuțiilor în domeniul managementului și implementării Programului Incluziune și Demnitate Socială (PoIDS) 2021-2027, precum și a celor aferente închiderii Programului Operational Capital Uman 2014-2020.</t>
  </si>
  <si>
    <t>Obiectivul general al proiectului / Scopul proiectului Obiectivul general al acestui proiect este sprijinul acordat Organismului intermediar regional pentru Programe europene capital uman Regiunea Sud-Est de a asigura cheltuielile pentru îndeplinirea atribuțiilor în domeniul managementului și implementării Programului Incluziune și Demnitate Socială (PoIDS) 2021-2027, precum și a celor aferente închiderii Programului Operational Capital Uman 2014-2020.</t>
  </si>
  <si>
    <t>Obiectivul general al acestui proiect consta in imbunatatirea si consolidarea capacitatii DGIPOAD din cadrul MIPE pentru indeplinirea atributiilor in domeniul implementarii  PIDS 2021-2027 cu respectarea principiilor managementului eficient, transparentei, parteneriatului si in conformitate cu legislatia nationala si comunitara.</t>
  </si>
  <si>
    <t>Obiectivul general al proiectului este asigurarea resurselor financiare necesare Organismului Intermediar Regional pentru Programe Europene Capital Uman Regiunea Sud-Vest Oltenia pentru asigurarea utilităților și serviciilor necesare bunei funcționări și îndeplinirii atribuțiilor delegate prin Acordul de delegare de funcții</t>
  </si>
  <si>
    <t>Obiectivul general al proiectului este asigurarea resurselor financiare necesare Organismului Intermediar Regional pentru Programe Europene Capital Uman Regiunea Vest pentru asigurarea utilităților și serviciilor necesare bunei funcționări și indeplinirii atribuțiilor delegate prin Acordul de delegare de funcții</t>
  </si>
  <si>
    <t>Obiectivul general al proiectului este asigurarea resurselor financiare necesare Organismului Intermediar Regional pentru Programe Europene Capital Uman - Regiunea Sud-Muntenia pentru asigurarea utilităților și serviciilor necesare bunei funcționări și indeplinirii atribuțiilor delegate prin Acordul de delegare de funcții.</t>
  </si>
  <si>
    <t>Obiectivul general al proiectului este asigurarea resurselor financiare necesare Organismului Intermediar Regional pentru Programe Europene Capital Uman Regiunea NORD VEST pentru asigurarea utilităților și serviciilor necesare bunei funcționări și indeplinirii atribuțiilor delegate prin Acordul de delegare de funcții</t>
  </si>
  <si>
    <t>Obiectivul general al proiectului este asigurarea resurselor financiare necesare OIR PECU BI pentru asigurarea utilităților și serviciilor necesare bunei funcționări și indeplinirii atribuțiilor delegate prin Acordul de delegare de funcții</t>
  </si>
  <si>
    <t>169_OP4</t>
  </si>
  <si>
    <t>172_OP4</t>
  </si>
  <si>
    <t>180, 182</t>
  </si>
  <si>
    <t xml:space="preserve">Cresterea incluziunii economice si sociale a comunitatile marginalizate din Municipiul Bucuresti prin implementarea de masuri/ operatiuni integrate in
contextul mecanismului de DLRC. Astfel, proiectul va contribui la realizarea obiectivului specific al programului si apelului prin “ESO4.11_Largirea accesului egal si in timp util la
servicii de calitate, sustenabile si la preturi accesibile, inclusiv servicii care promoveaza accesul la locuinte si ingrijire orientate catre persoane, inclusiv asistenta medicala
Modernizarea sistemelor de protectie sociala, inclusiv promovarea accesului la protectie sociala, acordand atentie deosebita copiilor si grupurilor defavorizate Imbunatatirea
accesibilitatii, inclusiv pentru persoanele cu dizabilitati, precum si a eficacitatii si revizilientei sistemelor de sanatate si a serviciilor de ingrijire pe termen lung”. </t>
  </si>
  <si>
    <t xml:space="preserve">Obiectivul general al proiectului il reprezinta continuarea implementarii in Sectorul 4 Municipiul Bucuresti a mecanismului de Dezvoltare Locala plasata sub Responsabilitatea Comunitatii (DLRC) propus pentru perioada de programare 2021- 2027, in vederea combaterii saraciei si a excluziunii sociale, in zonele urbane marginalizate (ZUM) de la nivelul sectorului, prin stimularea implicarii comunitatilor in dezvoltarea locala, elaborarea si implementarea unei strategii integrate de dezvoltare locala. 
</t>
  </si>
  <si>
    <t xml:space="preserve">Obiectivul general al proiectului il reprezinta mobilizarea si implicarea organizatiilor locale în îmbunătățirea accesibilității, inclusiv pentru persoanele cu dizabilități, precum și a eficacității și rezilienței sistemelor de sănătate și a serviciilor de îngrijire pe termen(FSE+) a comunitatii dezavantajate de la nivelul SDL   Alba Iulia. Prin asumarea acestui obiectiv general, proiectul contribuie la implementarea instrumentului de dezvoltare teritoriala propus de catre Comisia Europeana pentru perioada de programare 2021-2027, respectiv Dezvoltarea Locala plasata sub Responsabilitatea Comunitatii, in vederea combaterii saraciei si a excluziunii sociale de la nivel urban, prin mobilizarea actorilor locali  in elaborarea si implementarea unor Strategii de Dezvoltare Locala. </t>
  </si>
  <si>
    <t xml:space="preserve">Obiectivul general al proiectului il reprezinta continuarea implementarii in municipiul Medias a mecanismului de Dezvoltare Locala plasata sub Responsabilitatea Comunitatii (DLRC) propus pentru perioada de programare 2021- 2027, in vederea combaterii saraciei si a excluziunii sociale, in zonele urbane marginalizate (ZUM) de la nivelul municipiului, prin stimularea implicarii comunitatilor in dezvoltarea locala, elaborarea si implementarea unei strategii integrate de dezvoltare locala. GAL ZUM Medias poarta responsabilitatea continuarii demersurilor incepute in perioada de programare 2014-2020 prin suportul acordat categoriilor defavorizate din aceste zone marginalizate, prin caracterul puternic participativ si colaborativ al acestui instrument implicand actori relevanti locali in rezolvarea problemelor cu care comunitatile marginalizate se confrunta.
</t>
  </si>
  <si>
    <t>Reducerea numarului de persoane aflate in risc de saracie si excluziune sociala din comunitatea urbana marginalizata si teritoriul SDL prin elaborarea unei Strategii de Dezvoltare Locala utilizand instrumentul Dezvoltarea Locala plasata sub Responsabilitatea Comunitatii (DLRC). GAL Sebes urmareste continuarea demersurilor incepute in perioada de programare 2014-2020 prin suportul acordat categoriilor defavorizate din aceste zone marginalizate. Intiativa GAL Sebes de a elabora o noua Strategie de Dezvoltare Locala DLRC care se doreste a fi un promotor al acestui tip de mecanism care va presupune delimitarea spatiala a unui teritoriu functional pentru zonele urbane marginalizate, dezvoltarea cu ajutorul comunitatii si cu sprijinul programelor finantatoare a unor masuri integrate care vor putea ajuta categoriile vulnerabile, atat la nivel de individ cat si membrii familiei in depasirea problemelor ce tin de locuire, educatie, sanatate si ocupare.</t>
  </si>
  <si>
    <t>Obiectivul general al proiectului este reducerea sărăciei și a excluziunii sociale în rândul persoanelor din Sfântu Gheorghe care trăiesc în sărăcie și excluziune sociale prin elaborarea și implementarea a unei Strategii de dezvoltare locală care asumă dezvoltarea și consolidarea de servicii personalizate integrate, în special în zonele urbane marginalizate prin care se va lărgi accesul egal și în timp util la servicii de calitate și sustenabile și la prețuri accesibile persoanelor din grupuri defavorizate, cu privire specială la copii.</t>
  </si>
  <si>
    <t xml:space="preserve">Obiectivul general al proiectului este elaborarea Strategiei de Dezvoltare Locala (SDL) Codlea, prin activitati de  identificare si diagnoza a zonei urbane marginalizate (ZUM) si delimitarea acesteia, dar si prin activitati necesare elaborarii strategiei, respectiv activitati de animare, facilitare, implicare, mobilizare si consultare a partenerilor locali si a comunitatii urbane marginalizate vizate de SDL. Proiectul va genera un efect pozitiv, atat la nivel local, in cadrul comunitatii zonei urbane marginalizate, cat si la nivelul intregii regiuni, prin reducerea numarului de persoane aflate in risc de saracie si exluziune sociala.
</t>
  </si>
  <si>
    <t xml:space="preserve">Obiectivul general al proiectului este reprezentat de consolidarea parteneriatului local legal constituit si functional sub forma Asociatiei Grupul de Actiune Locala Garcini in vederea actualizarii strategiei de dezvoltare locala a Zonei Urbane Marginalizate Garcini si zonei functionale aferente si stabilirea de noi masuri “hard” si “soft” pentru a reduce numarul de persoane aflate in risc de saracie si excluziune sociala din teritoriul SDL. SDL va viza Zona Urbana Marginalizata Garcini din municipiul Sacele si zona functionala aferenta, in care traiesc conform datelor ultimul studiu dec referinta realizat in anul 2018 14.213 persoane din care 4.996 sunt persoane aflate in risc de saracie sau excluziune sociala.
</t>
  </si>
  <si>
    <t xml:space="preserve">Obiectivul general al proiectului il reprezinta continuarea implementarii in municipiul Tirgu Mures a mecanismului de Dezvoltare Locala plasata sub Responsabilitatea Comunitatii (DLRC) propus pentru perioada de programare 2021- 2027, in vederea combaterii saraciei si a excluziunii sociale, in zonele urbane marginalizate (ZUM) de la nivelul municipiului, prin stimularea implicarii comunitatilor in dezvoltarea locala, elaborarea si implementarea unei strategii integrate de dezvoltare locala. GAL Tirgu Mures poarta responsabilitatea continuarii demersurilor incepute in perioada de programare 2014-2020 prin suportul acordat categoriilor defavorizate din aceste zone marginalizate, prin caracterul puternic participativ si colaborativ al acestui instrument implicand actori relevanti locali in rezolvarea problemelor cu care comunitatile marginalizate se confrunta.
</t>
  </si>
  <si>
    <t xml:space="preserve">Dezvoltarea și consolidarea capacităților Asociației GAL Urban Rădăuți în vederea elaborării unei Strategii de Dezvoltare Locală (SDL) eficiente și cuprinzătoare, care să răspundă nevoilor specifice ale comunității locale și să promoveze interesele socio-economice ale orașului Rădăuți. Aceasta vizează combaterea sărăciei și excluziunii sociale la nivel urban, în concordanță cu principiile Dezvoltării Locale plasate sub Responsabilitatea Comunității (DLRC). Conform Articolului 174 din Tratatul privind funcționarea Uniunii Europene (TFUE), "Pentru a promova dezvoltarea armonioasă a întregii Uniuni, aceasta dezvoltă și urmărește acțiunile sale care duc la consolidarea coeziunii economică, socială și teritorială". </t>
  </si>
  <si>
    <t xml:space="preserve">Obiectivul general al proiectului constă în sprijinirea Grupului de acțiune locală Botoșani pentru Viitor pentru elaborarea noii Strategii de Dezvoltare Locală ce va contribui în mod direct la susținerea procesului de reducere a fenomenului sărăciei și la susținerea grupurilor vulnerabile în vederea depășirii situației de excludere socială, in linie cu principiile Pilonului european privind drepturile sociale, contribuind astfel la atingerea țintelor pe care România și le-a asumat pentru 2030, ce vor fi monitorizate în cadrul Semestrului European, respectiv atingerea unui grad de ocupare a forței de muncă de 74,7% și reducerea sărăciei cu 2.532 (reducere AROPE, mii persoane).  
</t>
  </si>
  <si>
    <t xml:space="preserve">Cresterea incluziunii economice si sociale a comunitatilor marginalizate din Municipiul Piatra Neamt prin implementarea de masuri/ operatiuni integrate in contextul mecanismului de DLRC. Astfel, proiectul va contribui la realizarea obiectivului specific al programului si apelului prin “ESO4.11_Largirea accesului egal si in timp util la servicii de calitate, sustenabile si la preturi accesibile, inclusiv servicii care promoveaza accesul la locuinte si ingrijire orientate catre persoane, inclusiv asistenta medicala Modernizarea sistemelor de protectie sociala, inclusiv promovarea accesului la protectie sociala, acordand atentie deosebita copiilor si grupurilor defavorizate Imbunatatirea accesibilitatii, inclusiv pentru persoanele cu dizabilitati, precum si a eficacitatii si revizilientei sistemelor de sanatate si a serviciilor de ingrijire pe termen lung”.
</t>
  </si>
  <si>
    <t xml:space="preserve">Obiectivul general al proiectului de sprijin pregatitor vizeaza consolidarea parteneriatului public – privat – societate civila, juridic infiintat in ASOCIATIA GAL HUSI- COMUNITATE INCLUZIVA , pentru a se implica activ in comunitatile marginalizate locale in vederea intocmirii unei strategii participative bazata pe nevoile reale ale grupurilor vulnerabile. Proiectul va genera efecte pozitive, dezvoltarea sustenabila si pe termen lung a capitalului uman din zonele marginalizate ale Municipiului Husi prin intermediul interventiilor sale, respectiv reducerea numarului de comunitati marginalizate aflate in risc de saracie si excluziune sociala, prin implementarea de masuri/operatiuni integrate in contextul mecanismului de DLRC, cu un parteneriat public – privat care isi asuma masuri concrete pentru respectarea principiilor orizontale privind dezvoltarea durabila si respectarea principiilor DNSH, egalitatea de sanse si gen, dezvoltare durabila. </t>
  </si>
  <si>
    <t xml:space="preserve">Obiectivul general al proiectui de sprijin pregatitor este elaborarea unei Strategii de Dezvoltare Locala, bazata pe nevoile reale ale grupurilor vulnerabile, in vederea reducerii numarului de persoane aflate in risc de saracie sau excluziune sociala din zonele urbane marginalizate, alaturi de imbunatatirea calitații vietii, creșterea coeziunii sociale, imbunatatirea mediului de viata si cresterea economica prin implementarea de masuri/operatiuni integrate in contextul mecanismului de DLRC. De asemenea, prin proiect,  ASOCIAȚIA G.A.L. ALEXANDRU IOAN CUZA BÂRLAD vizeaza consolidarea parteneriatului constituit prin asocierea societatii publice, cu societatea privata si societatea civila, pentru ca toti sa se implice activ in zonele urbane marginalizate. </t>
  </si>
  <si>
    <t xml:space="preserve">Obiectivul general al proiectului este: Dezvoltarea unui set de masuri si instrumente inovative, aferente abordarii DLRC, care sa optimizeze implicarea membrilor comunitatii la actiunile de interes public la nivel local, in vederea reducerii numarului de persoane aflate in risc de saracie si excluziune sociala din Zonele Urbane Marginalizate ale municipiului Satu Mare. Proiectul se subscrie abordarii DLRC pentru ca: implica comunitatea în dezvoltarea locala, activeaza un parteneriat local (GAL) si elaboreaza o Strategie de Dezvoltare Locala (SDL), in vederea combaterii saraciei si a excluziunii sociale de la nivelul Zonelor Urbane Marginalizate din municipiul Satu Mare. </t>
  </si>
  <si>
    <t xml:space="preserve">Obiectivul general al proiectului de sprijin pregatitor vizeaza Realizarea SDL DEJ si consolidarea parteneriatului public – privat – ASOCIATIA GAL DEJ pentru a se implica activ in comunitatile marginalizate locale in vederea intocmirii unei strategii  care sa acopere teritoriul Municipiului Dej,participative bazata pe nevoile reale ale grupurilor vulnerabile. Proiectul va genera efecte pozitive, dezvoltarea sustenabila si pe termen lung a capitalului uman din zonele marginalizate ale Municipiului DEJ prin intermediul interventiilor sale, respectiv reducerea numarului de comunitati marginalizate aflate in risc de saracie si excluziune sociala, prin implementarea de masuri/operatiuni integrate in contextul mecanismului de DLRC, In concluzie scopul proiectuui este realizarea unei Strategii de Dezvoltare Locală elaborată și depusă spre evaluare și selecție la AMPoIDS. </t>
  </si>
  <si>
    <t xml:space="preserve">Obiectivul general al proiectului este: Dezvoltarea unui set de masuri si instrumente inovative, aferente abordarii DLRC, care sa optimizeze implicarea membrilor comunitatii la actiunile de interes public la nivel local, in vederea reducerii numarului de persoane aflate in risc de saracie si excluziune sociala din Zonele Urbane Marginalizate ale municipiului Zalău. Proiectul se subscrie abordarii DLRC pentru ca: implica comunitatea în dezvoltarea locala, activeaza un parteneriat local (GAL) si elaboreaza o Strategie de Dezvoltare Locala (SDL), in vederea combaterii saraciei si a excluziunii sociale de la nivelul Zonelor Urbane Marginalizate din municipiul Zalău. </t>
  </si>
  <si>
    <t xml:space="preserve">Cresterea incluziunii economice si sociale a comunitatile marginalizate din municipiul Ramnicu Sarat prin implementarea de masuri/ operatiuni integrate in contextul mecanismului de DLRC. Astfel, proiectul va contribui la realizarea obiectivului specific al programului si apelului prin “ESO4.11_Largirea accesului egal si in timp util la servicii de calitate, sustenabile si la preturi accesibile, inclusiv servicii care promoveaza accesul la locuinte si ingrijire orientate catre persoane, inclusiv asistenta medicala Modernizarea sistemelor de protectie sociala, inclusiv promovarea accesului la protectie sociala, acordand atentie deosebita copiilor si grupurilor defavorizate Imbunatatirea accesibilitatii, inclusiv pentru persoanele cu dizabilitati, precum si a eficacitatii si revizilientei sistemelor de sanatate si a serviciilor de ingrijire pe termen lung”.
</t>
  </si>
  <si>
    <t xml:space="preserve">Obiectivul general al proiectului constă în sprijinirea Grupului de acțiune locală “UNIREA” Focșani pentru elaborarea noii Strategii de Dezvoltare Locală ce va contribui în mod direct la susținerea procesului de reducere a fenomenului sărăciei și la susținerea grupurilor vulnerabile în vederea depășirii situației de excludere socială, in linie cu principiile Pilonului european privind drepturile sociale, contribuind astfel la atingerea țintelor pe care România și le-a asumat pentru 2030, ce vor fi monitorizate în cadrul Semestrului European, respectiv atingerea unui grad de ocupare a forței de muncă de 74,7% și reducerea sărăciei cu 2.532 (reducere AROPE, mii persoane). </t>
  </si>
  <si>
    <t>Obiectivul general îl constituie combaterea excluziunii sociale și a sărăciei la nivelul zonelor urbane marginalizate identificate, prin directa implicare a comunităților în dezvoltarea locală. Scopul cererii de finanţare este acela de a desfășura activități pregătitoare și de sprijin în vederea animării comunității din zonele urbane marginalizate Galați. Abordarea participativă de tipul dezvoltare locală plasată sub responsabilitatea comunității (DLRC) vizează mobilizarea şi implicarea directă în procesul de elaborare şi de  implementare a strategiei locale integrate, atât a comunităţilor dezavantajate, cât și a actorilor locali.</t>
  </si>
  <si>
    <t>Reducerea saraciei si a excluziunii sociale la nivelul municipiului Tecuci, prin implicarea comunitatii in dezvoltarea locala, prin consolidarea și extinderea  parteneriatului  public-privat si prin implementarea unei Strategii de Dezvoltare Locala, in contextul mecanismului DLRC. Elaborarea Strategiei de Dezvoltare Locala a Municipiului Tecuci va identifica: nevoile locale intr-o abordare noua "de jos in sus" potentialul de dezvoltare, inclusiv a mediului de afaceri, profile de resurse umane si competente, cererea locala/ a zonelor invecinate de pe piata fortei de munca, care sa urmareasca incluziunea sociala a persoanelor/ grupurilor/ comunitatilor vulnerabile printr-o abordare participativa si campanii de constientizare si actiuni specifice pentru cresterea responsabilitatii sociale si promovarea incluziunii active (inclusiv prin valorizarea modelelor de succes din randul comunitatilor tinta prin combaterea tuturor formelor de discriminare, segregare si promovarea egalitatii de sanse.</t>
  </si>
  <si>
    <t xml:space="preserve">Obiectivul general al proiectului de sprijin pregatitor vizeaza consolidarea parteneriatului public – privat – societate civila, juridic infiintat in ASOCIATIA GAL URBAN ALEXANDRIA, pentru a se implica activ in comunitatile marginalizate locale in vederea intocmirii unei strategii participative bazata pe nevoile reale ale grupurilor vulnerabile. Proiectul va genera efecte pozitive, dezvoltarea sustenabila si pe termen lung a capitalului uman din zonele marginalizate ale Municipiului ALEXANDRIA prin intermediul interventiilor sale, respectiv reducerea numarului de comunitati marginalizate aflate in risc de saracie si excluziune sociala, prin implementarea de masuri/operatiuni integrate in contextul mecanismului de DLRC, cu un parteneriat public – privat care isi asuma masuri concrete pentru respectarea principiilor orizontale privind dezvoltarea durabila si respectarea principiilor DNSH, egalitatea de sanse si gen, dezvoltare durabila. </t>
  </si>
  <si>
    <t xml:space="preserve">Obiectivul general al proiectului este elaborarea Strategiei de dezvoltare locala plasata sub responsabilitatea comunitatii, delimitara comunitatii marginalizate si a teritoriului SDL, a ZUM-urilor din cadrul Municipiului Campulung, animarea partenerilor locali si mobilizarea comunitatii marginalizate vizate de SDL in perioada de implementare a proiectului. Proiectul își propune, în esență, să consolideze parteneriatul public – privat – societate civilă în GAL Câmpulung Muscel, cu accent pe implicarea activă în comunitățile marginalizate locale, si sa ofere un sprijin solidar Grupului de Acțiune Locală (GAL) Câmpulung Muscel. Acest sprijin este destinat elaborării "Strategiei de Dezvoltare Locală" pentru municipiul Câmpulung, un oraș important situat în județul Argeș. </t>
  </si>
  <si>
    <t xml:space="preserve">Cresterea incluziunii economice si sociale a comunitatilor marginalizate din municipiul Targoviste prin implementarea de masuri/operatiuni integrate in contextul mecanismului de DLRC. Astfel, proiectul va contribui la realizarea obiectivului specific al programului si apelului prin “ESO4.11_Largirea accesului egal si in timp util la servicii de calitate, sustenabile si la preturi accesibile, inclusiv servicii care promoveaza accesul la locuinte si ingrijire orientate catre persoane, inclusiv asistenta medicala Modernizarea sistemelor de protectie sociala, inclusiv promovarea accesului la protectie sociala, acordand atentie deosebita copiilor si grupurilor defavorizate Imbunatatirea accesibilitatii, inclusiv pentru persoanele cu dizabilitati, precum si a eficacitatii si rezilientei sistemelor de sanatate si a serviciilor de ingrijire pe termen lung”.
</t>
  </si>
  <si>
    <t>Obiectivul general al proiectului de sprijin pregatitor vizeaza consolidarea parteneriatului public – privat – societate civila existent ,  pentru a se implica activ in comunitatile marginalizate locale in vederea intocmirii unei strategii participative bazata pe nevoile reale ale grupurilor vulnerabile.  Elaborarea Strategiei de Dezvoltare Locala va identifica nevoile locale intr-o abordare noua "de jos in sus" , potentialul de dezvoltare, inclusiv a mediului de afaceri, profile de resurse umane si competente, cererea locala/ a zonelor invecinate de pe piata fortei de munca, care sa urmareasca incluziunea sociala a persoanelor/ grupurilor/ comunitatilor vulnerabile printr-o abordare participativa si campanii de constientizare si actiuni specifice pentru cresterea responsabilitatii sociale si promovarea incluziunii active (inclusiv prin valorizarea modelelor de succes din randul comunitatilor tinta prin combaterea tuturor formelor de discriminare, segregare si promovarea egalitatii de sanse.</t>
  </si>
  <si>
    <t xml:space="preserve">Obiectivul general al proiectului il reprezinta Realizarea Strategiei de Dezvoltare Locala a GAL Ploiesti intr-o perioada de doua luni de la semnarea contractului de finantare. Strategia de Dezvoltare Locala va identifica nevoile locale intr-o abordare noua "de jos in sus" potentialul de dezvoltare, inclusiv a mediului de afaceri, profile de resurse umane si competente, cererea locala/ a zonelor invecinate de pe piata fortei de munca, care sa urmareasca incluziunea sociala a persoanelor/ grupurilor/ comunitatilor vulnerabile printr-o abordare participativa si campanii de constientizare si actiuni specifice pentru cresterea responsabilitatii sociale si promovarea incluziunii active (inclusiv prin valorizarea modelelor de succes din randul comunitatilor tinta prin combaterea tuturor formelor de discriminare, segregare si promovarea egalitatii de sanse). </t>
  </si>
  <si>
    <t xml:space="preserve">Obiectivul general al proiectului propus este implementarea in Municipiul Pitesti a noului instrument de Dezvoltare teritoriala Locala plasata sub Responsabilitatea Comunitatii (DLRC) in vederea combaterii saraciei si a excluziunii sociale, in zonele urbane marginalizate (ZUM) de la nivelul Municipiului, prin stimularea implicarii comunitatilor in dezvoltarea locala, prin adaptarea parteneriatului Asociatia “GRUPUL DE ACȚIUNE LOCALĂ PITEȘTI” la cerintele mecanismului si intocmirea unei strategii integrate de dezvoltare locala. 
</t>
  </si>
  <si>
    <t>Cresterea incluziunii economice si sociale a comunitatile marginalizate din municipiul Slobozia prin implementarea de masuri/ operatiuni integrate in contextul mecanismului de DLRC. Astfel, proiectul va contribui la realizarea obiectivului specific al programului si apelului prin “ESO4.11_Largirea accesului egal si in timp util la servicii de calitate, sustenabile si la preturi accesibile, inclusiv servicii care promoveaza accesul la locuinte si ingrijire orientate catre persoane, inclusiv asistenta medicala, modernizarea sistemelor de protectie sociala, inclusiv promovarea accesului la protectie sociala, acordand atentie deosebita copiilor si grupurilor defavorizate, imbunatatirea accesibilitatii, inclusiv pentru persoanele cu dizabilitati, precum si a eficacitatii si revizilientei sistemelor de sanatate si a serviciilor de ingrijire pe termen lung”.</t>
  </si>
  <si>
    <t xml:space="preserve">Cresterea incluziunii economice si sociale a comunitatile marginalizate din municipiul Campina prin implementarea de masuri/ operatiuni integrate in contextul mecanismului de DLRC. Astfel, proiectul va contribui la realizarea obiectivului specific al programului si apelului prin “ESO4.11_Largirea accesului egal si in timp util la servicii de calitate, sustenabile si la preturi accesibile, inclusiv servicii care promoveaza accesul la locuinte si ingrijire orientate catre persoane, inclusiv asistenta medicala, modernizarea sistemelor de protectie sociala, inclusiv promovarea accesului la protectie sociala, acordand atentie deosebita copiilor si grupurilor defavorizate, imbunatatirea accesibilitatii, inclusiv pentru persoanele cu dizabilitati, precum si a eficacitatii si revizilientei sistemelor de sanatate si a serviciilor de ingrijire pe termen lung”. </t>
  </si>
  <si>
    <t xml:space="preserve">Obiectivul general al proiectului de sprijin pregatitor vizeaza consolidarea parteneriatului public – privat – societate civila, juridic infiintat in ASOCIATIA GAL TARGU JIU, pentru a se implica activ in comunitatile marginalizate locale in vederea intocmirii unei strategii participative bazata pe nevoile reale ale grupurilor vulnerabile. Proiectul va genera efecte pozitive, dezvoltarea sustenabila si pe termen lung a capitalului uman din zonele marginalizate ale Municipiului Targu Jiu prin intermediul interventiilor sale, respectiv reducerea numarului de comunitati marginalizate aflate in risc de saracie si excluziune sociala, prin implementarea de masuri/operatiuni integrate in contextul mecanismului de DLRC, cu un parteneriat public – privat care isi asuma masuri concrete pentru respectarea principiilor orizontale privind dezvoltarea durabila si respectarea principiilor DNSH, egalitatea de sanse si gen, dezvoltare durabila. </t>
  </si>
  <si>
    <t xml:space="preserve">Crearea premiselor pentru Lărgirea accesului egal și în timp util la servicii de calitate, sustenabile inclusiv servicii care promovează accesul la locuințe și îngrijire orientată către persoane, inclusiv asistență medicală, promovarea accesului la protecție socială, acordând o atenție deosebită copiilor și grupurilor defavorizate; imbunătățirea accesibilității, inclusiv pentru persoanele cu dizabilități, precum și a eficacității și rezilienței sistemelor de sănătate și a serviciilor de îngrijire pe termen lung cu respectarea principiilor egalitatii de sanse, prin realizarea unei strategii de dezvoltare locala privind zone marginalizate din Municipiul Deva printr-un proces de dezbateri publice si animare a comunitatilor vizate de proiect, timp de 3 luni. Prin realizarea acestui obiectiv se va realiza o strategie de dezvoltare locala conform DLRC, strategie care este primul pas in rezolvarea problemelor comunitatilor dezavantajate din Municipiul Deva.  
</t>
  </si>
  <si>
    <t xml:space="preserve">Obiectivul general al proiectului consta in reducerea saraciei si a excluziunii sociale la nivelul municipiului Hunedoara, prin implicarea comunitatii in dezvoltarea locala, prin consolidarea și extinderea  parteneriatului  public-privat si prin implementarea unei Strategii de Dezvoltare Locala, in contextul mecanismului DLRC. Proiectul propune o abordare logica si o etapizare a actiunilor, pornind de la deliminatrea teritoriului SDL si identificarea nevoilor si problemelor populatiei, urmata de animarea si mobilizarea comunitatii marginalizate si etapa finala care consta in elaborarea unei SDL integrate si a listei indicative de interventii. 
</t>
  </si>
  <si>
    <t xml:space="preserve">Obiectivul general al proiectului este asigurarea sprijinului pregatitor pentru elaborarea Strategiei de dezvoltare locala a GAL Timisoara care vine în sprijinul comunităților cu provocări locale specifice și susține servicii integrate pentru incluziunea copiilor si menținerea acestora în educație, sprijin pentru vârstnici în situație de vulnerabilitate, pentru persoane de etnie romă în situații de vulnerabilitate si servicii pentru o mai buna incluziune a beneficiarilor de locuințe sociale.
Scopul este reducerea riscului de sărăcie și excluziune socială a persoanelor din comunitățile urbane marginalizate, în funcție de nevoile identificate la nivel de comunitate.
</t>
  </si>
  <si>
    <t>Lărgirea accesului egal și în timp util la servicii de calitate, sustenabile și la prețuri accesibile, inclusiv servicii care promovează accesul la locuințe și îngrijire orientată către persoane, inclusiv asistență medicală Modernizarea sistemelor de protecție socială, inclusiv promovarea accesului la protecție socială, acordând o atenție deosebită copiilor și grupurilor defavorizate.  Îmbunătățirea accesibilității, inclusiv pentru persoanele cu dizabilități, precum și a eficacității și rezilienței sistemelor de sănătate și a serviciilor de îngrijire pe termen lung.</t>
  </si>
  <si>
    <t xml:space="preserve">Obiectivul general al proiectului nostru constă în consolidarea colaborării între sectorul public, sectorul privat și societatea civilă, prin intermediul Asociației GAL Arad Vest, cu scopul de a implica activ aceste entități în comunitățile locale marginalizate. Scopul principal al acestui demers este elaborarea unei strategii participative, fundamentată pe nevoile reale ale grupurilor vulnerabile, în vederea contribuției la dezvoltarea durabilă a capitalului uman din zonele marginalizate ale Municipiului Arad. Proiectul  își propune reducerea numărului de comunități marginalizate aflate în risc de sărăcie și excluziune socială prin implementarea unor măsuri și operațiuni integrate în cadrul mecanismului de dezvoltare locală. Acest lucru va fi realizat printr-un parteneriat puternic între sectorul public și sectorul privat, respectând în același timp principiile orizontale ale dezvoltării durabile, drepturile persoanelor cu dizabilități, egalitatea de șanse și genul.
</t>
  </si>
  <si>
    <t xml:space="preserve">Obiectivul general al proiectului de sprijin pregatitor vizeaza elaborarea Strategiei de Dezvoltare Locală a GAL Freidorf prin implicarea comunității în cadrul mecanismului DLRC, prin consolidarea parteneriatului public – privat – societate civila a GAL Freidorf.  Proiectul are ca scop dezvoltarea sustenabila si pe termen lung a zonelor marginalizate ale GAL Freidorf prin intermediul interventiilor sale, respectiv reducerea numarului de comunitati marginalizate aflate in risc de saracie si excluziune sociala, prin implementarea de masuri/operatiuni integrate in contextual mecanismului de DLRC și repscetarea princiiplor orizontale, egalitate de șanse și gen, nediscriminare, dezvoltare durabilă, DNSH. 
</t>
  </si>
  <si>
    <t xml:space="preserve">Obiectivul general al acestui proiect este să consolideze colaborarea între sectorul public, sectorul privat și societatea civilă prin intermediul ASOCIAȚIEI GAL ARAD EST. Aceasta colaborare are ca scop implicarea activă în comunitățile marginalizate din Municipiul Arad pentru a dezvolta o strategie participativă care să se bazeze pe nevoile reale ale grupurilor vulnerabile. Proiectul are ca scop generarea de efecte pozitive și dezvoltarea durabilă și pe termen lung a capitalului uman din aceste zone marginalizate, reducând astfel numărul de comunități marginalizate aflate în risc de sărăcie și excluziune socială. Acest lucru se va realiza prin implementarea unor măsuri și operațiuni integrate în cadrul mecanismului de DLRC, cu un parteneriat public-privat care se angajează să respecte principiile orizontale ale dezvoltării durabile și principiile privind egalitatea de șanse și genul, dezvoltarea durabilă.
</t>
  </si>
  <si>
    <t>NE PoIDS - Utilitati si servicii necesare Organismului Intermediar Nord-Est pentru funcționare și îndeplinire atribuții delegate</t>
  </si>
  <si>
    <t>Sprijin acordat OIR PECU REGIUNEA SUD – EST pentru finantarea cheltuielilor de functionare aferente perioadei 2024 - 2029 suportat din PoIDS</t>
  </si>
  <si>
    <t>Sprijin acordat Organismului Intermediar Regional pentru Programe Europene Capital Uman Regiunea Centru prin asigurarea resurselor necesare pentru plata utilitatilor si a serviciilor necesare functionarii si indeplinirii atributiilor delegate</t>
  </si>
  <si>
    <t>Sprijin acordat DG PECU pentru asigurarea insfrastructurii TIC și a serviciilor conexe - PIDS</t>
  </si>
  <si>
    <t>Obiectivul general al acestui proiect este sprijinirea Organismului intermediar regional pentru Programe europene capital uman Regiunea Sud-Est prin asigurarea cheltuielilor de funcționare in vederea îndeplinirii atribuțiilor în domeniul managementului și implementării Programului Incluziune și Demnitate Socială (PoIDS) 2021-2027, precum și a celor aferente închiderii Programului Operational Capital Uman 2014-2020.</t>
  </si>
  <si>
    <t>Obiectivul general al proiectului este asigurarea resurselor financiare necesare Organismului Intermediar Regional pentru Programe Europene Capital Uman Regiunea Centru pentru asigurarea utilităților și serviciilor necesare bunei funcționări și indeplinirii atribuțiilor delegate prin Acordul de delegare de funcții.</t>
  </si>
  <si>
    <t xml:space="preserve">Obiectivele generale al proiectelor de AT PEO și AT PoIDS se încadrează în cadrul Priorității 10 - Asistență Tehnică PEO, respectiv Priorității: P11 „Asistență tehnică“ PoIDS este asociat obiectivelor și acțiunilor desfășurate pentru îmbunătățirea si consolidarea capacitații DG PECU, în calitate de AMPEO și AMPoIDS, de a implementa în mod eficient și eficace Programul Educație și Ocupare (PEO), respectiv Programul Incluziune și Demnitate Socială (PoIDS), în perioada de programare 2021-2027, cu respectarea principiilor unui management eficient și performant în conformitate cu legislația națională și comunitară. Obiectivul general al proiectului propus constă în modernizarea infrastructurii tehnologice și îmbunătățirea performanței operaționale a Direcției Generale Programe Europene Capital Uman prin asigurarea echipamentelor noi și a serviciilor de mentenanță și a celor conexe. </t>
  </si>
  <si>
    <t>Raportare cut-off date 30 aprilie 2024</t>
  </si>
  <si>
    <t>1/08.04.2024</t>
  </si>
  <si>
    <t>1/05.04.2024</t>
  </si>
  <si>
    <t>Sprijin acordat OIR VEST pentru efectuarea deplasarilor</t>
  </si>
  <si>
    <t>Servicii pentru organizarea primei reuniuni ordinare din anul 2024 a Comitetului de monitorizare pentru PEO si PoIDS 2021-2027 (PIDS)</t>
  </si>
  <si>
    <t xml:space="preserve">Sprijinirea Directiei Generale Implementare POAD prin  dotarea acesteia cu autovehicule </t>
  </si>
  <si>
    <t>Sprijin acordat OIR PECU BI pentru efectuarea de diverse deplasari si organizarea de diverse evenimente (PIDS)</t>
  </si>
  <si>
    <t>Obiectivul general al proiectului consta in imbunatatirea si consolidarea capacitatii OIR PECU Regiunea Vest de a gestiona proiectele finantate prin Programului Incluziune și Demnitate Socială (PoIDS) 2021-2027 în cadrul prioritatilor delegate, cu respectarea principiilor managementului eficient, transparentei, parteneriatului si în conformitate cu legislatia nationala si comunitara.</t>
  </si>
  <si>
    <t>Obiectivul general al acestui proiect este sprijinul acordat OIRBI de a asigura cheltuielile pentru îndeplinirea atribuțiilor în domeniul managementului și implementării Programului Incluziune și Demnitate Socială (PoIDS) 2021-2027.</t>
  </si>
  <si>
    <t>Obiectivul general al acestui proiect consta in imbunatatirea si consolidarea capacitatii DGIPOAD pentru îndeplinirea atribuțiilor în domeniul implementării proiectelor finantate 
 din Programului Incluziune și Demnitate Socială (PoIDS) 2021-2027, precum și a celor aferente  Programului Operational Ajutorarea Persoanelor Dezavantajate 2014-2020 (POAD).</t>
  </si>
  <si>
    <t>Obiectivul general al proiectului consta in imbunatatirea si consolidarea capacitatii OIRBI de a gestiona proiectele finantate prin Programului Incluziune și Demnitate Socială (PoIDS) 2021-2027 în cadrul prioritatilor delegate, cu respectarea principiilor managementului eficient, transparentei, parteneriatului si în conformitate cu legislatia nationala si comunitara.</t>
  </si>
  <si>
    <t>Data de începere a proiectului</t>
  </si>
  <si>
    <t>Data de finalizare a proiectului</t>
  </si>
  <si>
    <t>AR,CS,HD,TM</t>
  </si>
  <si>
    <t>AA1/23.04.2024</t>
  </si>
  <si>
    <t>TOTAL PoIDS</t>
  </si>
  <si>
    <t xml:space="preserve">TOTAL PoIDS CONTRACTATE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</si>
</sst>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0"/>
      <color theme="1"/>
      <name val="Calibri"/>
      <family val="2"/>
      <scheme val="minor"/>
    </font>
    <font>
      <b/>
      <sz val="10"/>
      <color theme="1"/>
      <name val="Calibri"/>
      <family val="2"/>
      <scheme val="minor"/>
    </font>
    <font>
      <b/>
      <sz val="18"/>
      <color theme="1"/>
      <name val="Calibri"/>
      <family val="2"/>
      <scheme val="minor"/>
    </font>
    <font>
      <i/>
      <sz val="10"/>
      <color theme="1"/>
      <name val="Calibri"/>
      <family val="2"/>
      <scheme val="minor"/>
    </font>
    <font>
      <sz val="8"/>
      <name val="Calibri"/>
      <family val="2"/>
      <scheme val="minor"/>
    </font>
    <font>
      <sz val="10"/>
      <name val="Calibri"/>
      <family val="2"/>
      <scheme val="minor"/>
    </font>
  </fonts>
  <fills count="4">
    <fill>
      <patternFill patternType="none"/>
    </fill>
    <fill>
      <patternFill patternType="gray125"/>
    </fill>
    <fill>
      <patternFill patternType="solid">
        <fgColor rgb="FFCCFFCC"/>
        <bgColor indexed="64"/>
      </patternFill>
    </fill>
    <fill>
      <patternFill patternType="solid">
        <fgColor rgb="FF99FFCC"/>
        <bgColor indexed="64"/>
      </patternFill>
    </fill>
  </fills>
  <borders count="19">
    <border>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double">
        <color indexed="64"/>
      </left>
      <right/>
      <top/>
      <bottom/>
      <diagonal/>
    </border>
    <border>
      <left/>
      <right style="double">
        <color indexed="64"/>
      </right>
      <top/>
      <bottom/>
      <diagonal/>
    </border>
    <border>
      <left style="thin">
        <color indexed="64"/>
      </left>
      <right style="double">
        <color indexed="64"/>
      </right>
      <top/>
      <bottom/>
      <diagonal/>
    </border>
  </borders>
  <cellStyleXfs count="1">
    <xf numFmtId="0" fontId="0" fillId="0" borderId="0"/>
  </cellStyleXfs>
  <cellXfs count="78">
    <xf numFmtId="0" fontId="0" fillId="0" borderId="0" xfId="0"/>
    <xf numFmtId="0" fontId="1" fillId="0" borderId="0" xfId="0" applyFont="1"/>
    <xf numFmtId="0" fontId="1" fillId="0" borderId="0" xfId="0" applyFont="1" applyAlignment="1">
      <alignment vertical="center"/>
    </xf>
    <xf numFmtId="0" fontId="1" fillId="0" borderId="0" xfId="0" applyFont="1" applyAlignment="1">
      <alignment horizontal="center"/>
    </xf>
    <xf numFmtId="10" fontId="1" fillId="0" borderId="0" xfId="0" applyNumberFormat="1" applyFont="1"/>
    <xf numFmtId="0" fontId="2" fillId="0" borderId="0" xfId="0" applyFont="1" applyAlignment="1">
      <alignment vertical="center"/>
    </xf>
    <xf numFmtId="0" fontId="1" fillId="0" borderId="0" xfId="0" applyFont="1" applyAlignment="1">
      <alignment horizontal="center" vertical="center"/>
    </xf>
    <xf numFmtId="14" fontId="1" fillId="0" borderId="0" xfId="0" applyNumberFormat="1" applyFont="1" applyAlignment="1">
      <alignment horizontal="center"/>
    </xf>
    <xf numFmtId="0" fontId="1" fillId="0" borderId="0" xfId="0" applyFont="1" applyAlignment="1">
      <alignment horizontal="left"/>
    </xf>
    <xf numFmtId="4" fontId="1" fillId="0" borderId="0" xfId="0" applyNumberFormat="1" applyFont="1"/>
    <xf numFmtId="0" fontId="1" fillId="0" borderId="16" xfId="0" applyFont="1" applyBorder="1" applyAlignment="1">
      <alignment vertical="center"/>
    </xf>
    <xf numFmtId="0" fontId="1" fillId="0" borderId="16" xfId="0" applyFont="1" applyBorder="1"/>
    <xf numFmtId="0" fontId="2" fillId="0" borderId="0" xfId="0" applyFont="1"/>
    <xf numFmtId="0" fontId="2" fillId="0" borderId="0" xfId="0" applyFont="1" applyAlignment="1">
      <alignment horizontal="center"/>
    </xf>
    <xf numFmtId="0" fontId="3" fillId="0" borderId="0" xfId="0" applyFont="1"/>
    <xf numFmtId="14" fontId="2" fillId="0" borderId="0" xfId="0" applyNumberFormat="1" applyFont="1" applyAlignment="1">
      <alignment horizontal="center"/>
    </xf>
    <xf numFmtId="10" fontId="2" fillId="0" borderId="0" xfId="0" applyNumberFormat="1" applyFont="1"/>
    <xf numFmtId="0" fontId="2" fillId="0" borderId="0" xfId="0" applyFont="1" applyAlignment="1">
      <alignment horizontal="left"/>
    </xf>
    <xf numFmtId="4" fontId="2" fillId="0" borderId="0" xfId="0" applyNumberFormat="1" applyFont="1"/>
    <xf numFmtId="0" fontId="2" fillId="2" borderId="6" xfId="0" applyFont="1" applyFill="1" applyBorder="1" applyAlignment="1">
      <alignment horizontal="center" vertical="center"/>
    </xf>
    <xf numFmtId="0" fontId="2" fillId="3" borderId="5" xfId="0" applyFont="1" applyFill="1" applyBorder="1" applyAlignment="1">
      <alignment vertical="center"/>
    </xf>
    <xf numFmtId="0" fontId="2" fillId="3" borderId="6" xfId="0" applyFont="1" applyFill="1" applyBorder="1" applyAlignment="1">
      <alignment horizontal="center" vertical="center"/>
    </xf>
    <xf numFmtId="0" fontId="2" fillId="3" borderId="6" xfId="0" applyFont="1" applyFill="1" applyBorder="1" applyAlignment="1">
      <alignment vertical="center"/>
    </xf>
    <xf numFmtId="0" fontId="2" fillId="3" borderId="6" xfId="0" applyFont="1" applyFill="1" applyBorder="1" applyAlignment="1">
      <alignment horizontal="left" vertical="center"/>
    </xf>
    <xf numFmtId="14" fontId="2" fillId="3" borderId="6" xfId="0" applyNumberFormat="1" applyFont="1" applyFill="1" applyBorder="1" applyAlignment="1">
      <alignment horizontal="center" vertical="center"/>
    </xf>
    <xf numFmtId="10" fontId="2" fillId="3" borderId="6" xfId="0" applyNumberFormat="1" applyFont="1" applyFill="1" applyBorder="1" applyAlignment="1">
      <alignment vertical="center"/>
    </xf>
    <xf numFmtId="4" fontId="2" fillId="3" borderId="6" xfId="0" applyNumberFormat="1" applyFont="1" applyFill="1" applyBorder="1" applyAlignment="1">
      <alignment vertical="center"/>
    </xf>
    <xf numFmtId="4" fontId="2" fillId="3" borderId="7" xfId="0" applyNumberFormat="1" applyFont="1" applyFill="1" applyBorder="1" applyAlignment="1">
      <alignment vertical="center"/>
    </xf>
    <xf numFmtId="4" fontId="1" fillId="3" borderId="4" xfId="0" applyNumberFormat="1" applyFont="1" applyFill="1" applyBorder="1" applyAlignment="1">
      <alignment horizontal="right" vertical="center" wrapText="1"/>
    </xf>
    <xf numFmtId="1" fontId="4" fillId="3" borderId="6" xfId="0" applyNumberFormat="1" applyFont="1" applyFill="1" applyBorder="1" applyAlignment="1">
      <alignment horizontal="center" vertical="top"/>
    </xf>
    <xf numFmtId="1" fontId="4" fillId="3" borderId="5" xfId="0" applyNumberFormat="1" applyFont="1" applyFill="1" applyBorder="1" applyAlignment="1">
      <alignment horizontal="center" vertical="top" wrapText="1"/>
    </xf>
    <xf numFmtId="0" fontId="2" fillId="3" borderId="5" xfId="0" applyFont="1" applyFill="1" applyBorder="1" applyAlignment="1">
      <alignment vertical="center" wrapText="1"/>
    </xf>
    <xf numFmtId="4" fontId="1" fillId="3" borderId="10" xfId="0" applyNumberFormat="1" applyFont="1" applyFill="1" applyBorder="1" applyAlignment="1">
      <alignment horizontal="center" vertical="center" wrapText="1"/>
    </xf>
    <xf numFmtId="4" fontId="1" fillId="3" borderId="13" xfId="0" applyNumberFormat="1" applyFont="1" applyFill="1" applyBorder="1" applyAlignment="1">
      <alignment horizontal="center" vertical="center" wrapText="1"/>
    </xf>
    <xf numFmtId="4" fontId="1" fillId="3" borderId="4" xfId="0" applyNumberFormat="1" applyFont="1" applyFill="1" applyBorder="1" applyAlignment="1">
      <alignment horizontal="right" vertical="center" wrapText="1"/>
    </xf>
    <xf numFmtId="4" fontId="1" fillId="3" borderId="1" xfId="0" applyNumberFormat="1" applyFont="1" applyFill="1" applyBorder="1" applyAlignment="1">
      <alignment horizontal="right" vertical="center" wrapText="1"/>
    </xf>
    <xf numFmtId="4" fontId="1" fillId="3" borderId="15" xfId="0" applyNumberFormat="1" applyFont="1" applyFill="1" applyBorder="1" applyAlignment="1">
      <alignment horizontal="right" vertical="center" wrapText="1"/>
    </xf>
    <xf numFmtId="4" fontId="1" fillId="3" borderId="18" xfId="0" applyNumberFormat="1" applyFont="1" applyFill="1" applyBorder="1" applyAlignment="1">
      <alignment horizontal="right" vertical="center" wrapText="1"/>
    </xf>
    <xf numFmtId="14" fontId="1" fillId="3" borderId="9" xfId="0" applyNumberFormat="1" applyFont="1" applyFill="1" applyBorder="1" applyAlignment="1">
      <alignment horizontal="center" vertical="center" wrapText="1"/>
    </xf>
    <xf numFmtId="14" fontId="1" fillId="3" borderId="1" xfId="0" applyNumberFormat="1" applyFont="1" applyFill="1" applyBorder="1" applyAlignment="1">
      <alignment horizontal="center" vertical="center" wrapText="1"/>
    </xf>
    <xf numFmtId="0" fontId="1" fillId="3" borderId="9" xfId="0" applyFont="1" applyFill="1" applyBorder="1" applyAlignment="1">
      <alignment horizontal="left" vertical="center" wrapText="1"/>
    </xf>
    <xf numFmtId="0" fontId="1" fillId="3" borderId="1" xfId="0" applyFont="1" applyFill="1" applyBorder="1" applyAlignment="1">
      <alignment horizontal="left" vertical="center" wrapText="1"/>
    </xf>
    <xf numFmtId="4" fontId="1" fillId="3" borderId="9" xfId="0" applyNumberFormat="1" applyFont="1" applyFill="1" applyBorder="1" applyAlignment="1">
      <alignment horizontal="center" vertical="center" wrapText="1"/>
    </xf>
    <xf numFmtId="4" fontId="1" fillId="3" borderId="1" xfId="0" applyNumberFormat="1" applyFont="1" applyFill="1" applyBorder="1" applyAlignment="1">
      <alignment horizontal="center" vertical="center" wrapText="1"/>
    </xf>
    <xf numFmtId="3" fontId="1" fillId="3" borderId="9" xfId="0" applyNumberFormat="1" applyFont="1" applyFill="1" applyBorder="1" applyAlignment="1">
      <alignment horizontal="left" vertical="center" wrapText="1"/>
    </xf>
    <xf numFmtId="3" fontId="1" fillId="3" borderId="1" xfId="0" applyNumberFormat="1" applyFont="1" applyFill="1" applyBorder="1" applyAlignment="1">
      <alignment horizontal="left" vertical="center" wrapText="1"/>
    </xf>
    <xf numFmtId="3" fontId="1" fillId="3" borderId="9" xfId="0" applyNumberFormat="1" applyFont="1" applyFill="1" applyBorder="1" applyAlignment="1">
      <alignment horizontal="center" vertical="center" wrapText="1"/>
    </xf>
    <xf numFmtId="3" fontId="1" fillId="3" borderId="1" xfId="0" applyNumberFormat="1"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8" xfId="0" applyFont="1" applyFill="1" applyBorder="1" applyAlignment="1">
      <alignment horizontal="left" vertical="center" wrapText="1"/>
    </xf>
    <xf numFmtId="0" fontId="1" fillId="3" borderId="14" xfId="0" applyFont="1" applyFill="1" applyBorder="1" applyAlignment="1">
      <alignment horizontal="left" vertical="center" wrapText="1"/>
    </xf>
    <xf numFmtId="1" fontId="1" fillId="3" borderId="9" xfId="0" applyNumberFormat="1" applyFont="1" applyFill="1" applyBorder="1" applyAlignment="1">
      <alignment horizontal="center" vertical="center" wrapText="1"/>
    </xf>
    <xf numFmtId="1" fontId="1" fillId="3" borderId="1" xfId="0" applyNumberFormat="1" applyFont="1" applyFill="1" applyBorder="1" applyAlignment="1">
      <alignment horizontal="center" vertical="center" wrapText="1"/>
    </xf>
    <xf numFmtId="4" fontId="2" fillId="3" borderId="6" xfId="0" applyNumberFormat="1" applyFont="1" applyFill="1" applyBorder="1" applyAlignment="1">
      <alignment horizontal="center"/>
    </xf>
    <xf numFmtId="4" fontId="2" fillId="3" borderId="7" xfId="0" applyNumberFormat="1" applyFont="1" applyFill="1" applyBorder="1" applyAlignment="1">
      <alignment horizontal="center"/>
    </xf>
    <xf numFmtId="4" fontId="1" fillId="3" borderId="11" xfId="0" applyNumberFormat="1" applyFont="1" applyFill="1" applyBorder="1" applyAlignment="1">
      <alignment horizontal="center" vertical="center" wrapText="1"/>
    </xf>
    <xf numFmtId="4" fontId="1" fillId="3" borderId="12" xfId="0" applyNumberFormat="1" applyFont="1" applyFill="1" applyBorder="1" applyAlignment="1">
      <alignment horizontal="center" vertical="center" wrapText="1"/>
    </xf>
    <xf numFmtId="4" fontId="1" fillId="3" borderId="9" xfId="0" applyNumberFormat="1" applyFont="1" applyFill="1" applyBorder="1" applyAlignment="1">
      <alignment horizontal="left" vertical="center" wrapText="1"/>
    </xf>
    <xf numFmtId="4" fontId="1" fillId="3" borderId="1" xfId="0" applyNumberFormat="1" applyFont="1" applyFill="1" applyBorder="1" applyAlignment="1">
      <alignment horizontal="left" vertical="center" wrapText="1"/>
    </xf>
    <xf numFmtId="4" fontId="1" fillId="3" borderId="2" xfId="0" applyNumberFormat="1" applyFont="1" applyFill="1" applyBorder="1" applyAlignment="1">
      <alignment horizontal="center" vertical="center" wrapText="1"/>
    </xf>
    <xf numFmtId="4" fontId="1" fillId="3" borderId="3" xfId="0" applyNumberFormat="1" applyFont="1" applyFill="1" applyBorder="1" applyAlignment="1">
      <alignment horizontal="center" vertical="center" wrapText="1"/>
    </xf>
    <xf numFmtId="4" fontId="1" fillId="3" borderId="4" xfId="0" applyNumberFormat="1" applyFont="1" applyFill="1" applyBorder="1" applyAlignment="1">
      <alignment horizontal="left" vertical="center" wrapText="1"/>
    </xf>
    <xf numFmtId="4" fontId="2" fillId="3" borderId="5" xfId="0" applyNumberFormat="1" applyFont="1" applyFill="1" applyBorder="1" applyAlignment="1">
      <alignment horizontal="center"/>
    </xf>
    <xf numFmtId="10" fontId="1" fillId="3" borderId="9" xfId="0" applyNumberFormat="1" applyFont="1" applyFill="1" applyBorder="1" applyAlignment="1">
      <alignment horizontal="left" vertical="center" wrapText="1"/>
    </xf>
    <xf numFmtId="10" fontId="1" fillId="3" borderId="1" xfId="0" applyNumberFormat="1" applyFont="1" applyFill="1" applyBorder="1" applyAlignment="1">
      <alignment horizontal="left" vertical="center" wrapText="1"/>
    </xf>
    <xf numFmtId="1" fontId="4" fillId="3" borderId="7" xfId="0" applyNumberFormat="1" applyFont="1" applyFill="1" applyBorder="1" applyAlignment="1">
      <alignment horizontal="center" vertical="top"/>
    </xf>
    <xf numFmtId="0" fontId="1" fillId="0" borderId="0" xfId="0" applyFont="1" applyBorder="1" applyAlignment="1">
      <alignment horizontal="center" vertical="center"/>
    </xf>
    <xf numFmtId="0" fontId="1" fillId="0" borderId="0" xfId="0" applyFont="1" applyBorder="1" applyAlignment="1">
      <alignment vertical="center"/>
    </xf>
    <xf numFmtId="0" fontId="1" fillId="0" borderId="0" xfId="0" applyFont="1" applyBorder="1" applyAlignment="1">
      <alignment horizontal="left" vertical="center"/>
    </xf>
    <xf numFmtId="14" fontId="1" fillId="0" borderId="0" xfId="0" applyNumberFormat="1" applyFont="1" applyBorder="1" applyAlignment="1">
      <alignment horizontal="center" vertical="center"/>
    </xf>
    <xf numFmtId="10" fontId="1" fillId="0" borderId="0" xfId="0" applyNumberFormat="1" applyFont="1" applyBorder="1" applyAlignment="1">
      <alignment vertical="center"/>
    </xf>
    <xf numFmtId="4" fontId="1" fillId="0" borderId="0" xfId="0" applyNumberFormat="1" applyFont="1" applyBorder="1" applyAlignment="1">
      <alignment vertical="center"/>
    </xf>
    <xf numFmtId="0" fontId="0" fillId="0" borderId="0" xfId="0" applyBorder="1" applyAlignment="1">
      <alignment horizontal="left" vertical="center"/>
    </xf>
    <xf numFmtId="0" fontId="6" fillId="0" borderId="0" xfId="0" applyFont="1" applyBorder="1" applyAlignment="1">
      <alignment horizontal="center" vertical="center"/>
    </xf>
    <xf numFmtId="0" fontId="0" fillId="0" borderId="0" xfId="0" applyBorder="1"/>
    <xf numFmtId="14" fontId="6" fillId="0" borderId="0" xfId="0" applyNumberFormat="1" applyFont="1" applyBorder="1" applyAlignment="1">
      <alignment horizontal="center" vertical="center"/>
    </xf>
    <xf numFmtId="4" fontId="1" fillId="0" borderId="17" xfId="0" applyNumberFormat="1" applyFont="1" applyBorder="1" applyAlignment="1">
      <alignment vertical="center"/>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9FFCC"/>
      <color rgb="FFFFCCFF"/>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AK95"/>
  <sheetViews>
    <sheetView tabSelected="1" topLeftCell="B1" zoomScale="70" zoomScaleNormal="70" workbookViewId="0">
      <pane ySplit="8" topLeftCell="A9" activePane="bottomLeft" state="frozen"/>
      <selection pane="bottomLeft" activeCell="P96" sqref="P96"/>
    </sheetView>
  </sheetViews>
  <sheetFormatPr defaultRowHeight="12.75" x14ac:dyDescent="0.2"/>
  <cols>
    <col min="1" max="1" width="0" style="3" hidden="1" customWidth="1"/>
    <col min="2" max="2" width="14" style="1" customWidth="1"/>
    <col min="3" max="3" width="9.140625" style="3"/>
    <col min="4" max="5" width="14" style="1" customWidth="1"/>
    <col min="6" max="7" width="9.140625" style="3"/>
    <col min="8" max="8" width="9.140625" style="1" customWidth="1"/>
    <col min="9" max="9" width="9.85546875" style="1" customWidth="1"/>
    <col min="10" max="10" width="27.5703125" style="1" customWidth="1"/>
    <col min="11" max="11" width="9.140625" style="8" customWidth="1"/>
    <col min="12" max="12" width="15.42578125" style="8" customWidth="1"/>
    <col min="13" max="13" width="13.7109375" style="7" customWidth="1"/>
    <col min="14" max="14" width="14.7109375" style="7" customWidth="1"/>
    <col min="15" max="15" width="11.42578125" style="4" customWidth="1"/>
    <col min="16" max="16" width="9.140625" style="8" customWidth="1"/>
    <col min="17" max="17" width="13" style="8" customWidth="1"/>
    <col min="18" max="18" width="11.42578125" style="8" customWidth="1"/>
    <col min="19" max="19" width="14.85546875" style="9" customWidth="1"/>
    <col min="20" max="20" width="14" style="9" customWidth="1"/>
    <col min="21" max="21" width="18.42578125" style="9" customWidth="1"/>
    <col min="22" max="22" width="13.5703125" style="9" customWidth="1"/>
    <col min="23" max="23" width="17.42578125" style="9" customWidth="1"/>
    <col min="24" max="24" width="14.85546875" style="9" customWidth="1"/>
    <col min="25" max="25" width="14" style="9" customWidth="1"/>
    <col min="26" max="26" width="20.28515625" style="9" customWidth="1"/>
    <col min="27" max="27" width="13.5703125" style="9" customWidth="1"/>
    <col min="28" max="28" width="17.42578125" style="9" customWidth="1"/>
    <col min="29" max="29" width="14.85546875" style="9" customWidth="1"/>
    <col min="30" max="30" width="14" style="9" customWidth="1"/>
    <col min="31" max="31" width="18.42578125" style="9" customWidth="1"/>
    <col min="32" max="32" width="13.5703125" style="9" customWidth="1"/>
    <col min="33" max="33" width="17.42578125" style="9" customWidth="1"/>
    <col min="34" max="34" width="17.85546875" style="8" customWidth="1"/>
    <col min="35" max="35" width="19.7109375" style="1" customWidth="1"/>
    <col min="36" max="36" width="18.28515625" style="1" customWidth="1"/>
    <col min="37" max="37" width="18.85546875" style="1" customWidth="1"/>
    <col min="38" max="16384" width="9.140625" style="1"/>
  </cols>
  <sheetData>
    <row r="1" spans="1:37" s="12" customFormat="1" ht="23.25" x14ac:dyDescent="0.35">
      <c r="A1" s="13"/>
      <c r="B1" s="1"/>
      <c r="F1" s="13"/>
      <c r="G1" s="13"/>
      <c r="H1" s="14" t="s">
        <v>209</v>
      </c>
      <c r="K1" s="17"/>
      <c r="L1" s="17"/>
      <c r="M1" s="15"/>
      <c r="N1" s="15"/>
      <c r="O1" s="16"/>
      <c r="P1" s="17"/>
      <c r="Q1" s="17"/>
      <c r="R1" s="17"/>
      <c r="S1" s="18"/>
      <c r="T1" s="18"/>
      <c r="U1" s="18"/>
      <c r="V1" s="18"/>
      <c r="W1" s="18"/>
      <c r="X1" s="18"/>
      <c r="Y1" s="18"/>
      <c r="Z1" s="18"/>
      <c r="AA1" s="18"/>
      <c r="AB1" s="18"/>
      <c r="AC1" s="18"/>
      <c r="AD1" s="18"/>
      <c r="AE1" s="18"/>
      <c r="AF1" s="18"/>
      <c r="AG1" s="18"/>
      <c r="AH1" s="17"/>
    </row>
    <row r="2" spans="1:37" s="12" customFormat="1" ht="23.25" x14ac:dyDescent="0.35">
      <c r="A2" s="13"/>
      <c r="C2" s="13"/>
      <c r="F2" s="13"/>
      <c r="G2" s="13"/>
      <c r="H2" s="14" t="s">
        <v>290</v>
      </c>
      <c r="K2" s="17"/>
      <c r="L2" s="17"/>
      <c r="M2" s="15"/>
      <c r="N2" s="15"/>
      <c r="O2" s="16"/>
      <c r="P2" s="17"/>
      <c r="Q2" s="17"/>
      <c r="R2" s="17"/>
      <c r="S2" s="18"/>
      <c r="T2" s="18"/>
      <c r="U2" s="18"/>
      <c r="V2" s="18"/>
      <c r="W2" s="18"/>
      <c r="X2" s="18"/>
      <c r="Y2" s="18"/>
      <c r="Z2" s="18"/>
      <c r="AA2" s="18"/>
      <c r="AB2" s="18"/>
      <c r="AC2" s="18"/>
      <c r="AD2" s="18"/>
      <c r="AE2" s="18"/>
      <c r="AF2" s="18"/>
      <c r="AG2" s="18"/>
      <c r="AH2" s="17"/>
    </row>
    <row r="3" spans="1:37" ht="13.5" thickBot="1" x14ac:dyDescent="0.25"/>
    <row r="4" spans="1:37" s="12" customFormat="1" ht="14.25" thickTop="1" thickBot="1" x14ac:dyDescent="0.25">
      <c r="A4" s="13"/>
      <c r="C4" s="13"/>
      <c r="F4" s="13"/>
      <c r="G4" s="13"/>
      <c r="K4" s="17"/>
      <c r="L4" s="17"/>
      <c r="M4" s="15"/>
      <c r="N4" s="15"/>
      <c r="O4" s="16"/>
      <c r="P4" s="17"/>
      <c r="Q4" s="17"/>
      <c r="R4" s="17"/>
      <c r="S4" s="63" t="s">
        <v>39</v>
      </c>
      <c r="T4" s="54"/>
      <c r="U4" s="54"/>
      <c r="V4" s="54"/>
      <c r="W4" s="55"/>
      <c r="X4" s="63" t="s">
        <v>78</v>
      </c>
      <c r="Y4" s="54"/>
      <c r="Z4" s="54"/>
      <c r="AA4" s="54"/>
      <c r="AB4" s="55"/>
      <c r="AC4" s="54" t="s">
        <v>79</v>
      </c>
      <c r="AD4" s="54"/>
      <c r="AE4" s="54"/>
      <c r="AF4" s="54"/>
      <c r="AG4" s="55"/>
      <c r="AH4" s="17"/>
    </row>
    <row r="5" spans="1:37" ht="36" customHeight="1" thickTop="1" x14ac:dyDescent="0.2">
      <c r="A5" s="48" t="s">
        <v>3</v>
      </c>
      <c r="B5" s="50" t="s">
        <v>0</v>
      </c>
      <c r="C5" s="48" t="s">
        <v>1</v>
      </c>
      <c r="D5" s="40" t="s">
        <v>35</v>
      </c>
      <c r="E5" s="40" t="s">
        <v>210</v>
      </c>
      <c r="F5" s="52" t="s">
        <v>2</v>
      </c>
      <c r="G5" s="48" t="s">
        <v>3</v>
      </c>
      <c r="H5" s="40" t="s">
        <v>4</v>
      </c>
      <c r="I5" s="40" t="s">
        <v>36</v>
      </c>
      <c r="J5" s="40" t="s">
        <v>33</v>
      </c>
      <c r="K5" s="40" t="s">
        <v>34</v>
      </c>
      <c r="L5" s="40" t="s">
        <v>211</v>
      </c>
      <c r="M5" s="38" t="s">
        <v>301</v>
      </c>
      <c r="N5" s="38" t="s">
        <v>302</v>
      </c>
      <c r="O5" s="64" t="s">
        <v>5</v>
      </c>
      <c r="P5" s="40" t="s">
        <v>38</v>
      </c>
      <c r="Q5" s="40" t="s">
        <v>6</v>
      </c>
      <c r="R5" s="40" t="s">
        <v>212</v>
      </c>
      <c r="S5" s="32" t="s">
        <v>7</v>
      </c>
      <c r="T5" s="56"/>
      <c r="U5" s="57"/>
      <c r="V5" s="42" t="s">
        <v>8</v>
      </c>
      <c r="W5" s="58" t="s">
        <v>9</v>
      </c>
      <c r="X5" s="32" t="s">
        <v>7</v>
      </c>
      <c r="Y5" s="56"/>
      <c r="Z5" s="57"/>
      <c r="AA5" s="42" t="s">
        <v>8</v>
      </c>
      <c r="AB5" s="58" t="s">
        <v>9</v>
      </c>
      <c r="AC5" s="32" t="s">
        <v>7</v>
      </c>
      <c r="AD5" s="56"/>
      <c r="AE5" s="57"/>
      <c r="AF5" s="42" t="s">
        <v>8</v>
      </c>
      <c r="AG5" s="58" t="s">
        <v>9</v>
      </c>
      <c r="AH5" s="44" t="s">
        <v>10</v>
      </c>
      <c r="AI5" s="46" t="s">
        <v>11</v>
      </c>
      <c r="AJ5" s="32" t="s">
        <v>12</v>
      </c>
      <c r="AK5" s="33"/>
    </row>
    <row r="6" spans="1:37" ht="21" customHeight="1" x14ac:dyDescent="0.2">
      <c r="A6" s="49"/>
      <c r="B6" s="51"/>
      <c r="C6" s="49"/>
      <c r="D6" s="41"/>
      <c r="E6" s="41"/>
      <c r="F6" s="53"/>
      <c r="G6" s="49"/>
      <c r="H6" s="41"/>
      <c r="I6" s="41"/>
      <c r="J6" s="41"/>
      <c r="K6" s="41"/>
      <c r="L6" s="41"/>
      <c r="M6" s="39"/>
      <c r="N6" s="39"/>
      <c r="O6" s="65"/>
      <c r="P6" s="41"/>
      <c r="Q6" s="41"/>
      <c r="R6" s="41"/>
      <c r="S6" s="60" t="s">
        <v>13</v>
      </c>
      <c r="T6" s="61"/>
      <c r="U6" s="62" t="s">
        <v>14</v>
      </c>
      <c r="V6" s="43"/>
      <c r="W6" s="59"/>
      <c r="X6" s="60" t="s">
        <v>13</v>
      </c>
      <c r="Y6" s="61"/>
      <c r="Z6" s="62" t="s">
        <v>14</v>
      </c>
      <c r="AA6" s="43"/>
      <c r="AB6" s="59"/>
      <c r="AC6" s="60" t="s">
        <v>13</v>
      </c>
      <c r="AD6" s="61"/>
      <c r="AE6" s="62" t="s">
        <v>14</v>
      </c>
      <c r="AF6" s="43"/>
      <c r="AG6" s="59"/>
      <c r="AH6" s="45"/>
      <c r="AI6" s="47"/>
      <c r="AJ6" s="34" t="s">
        <v>15</v>
      </c>
      <c r="AK6" s="36" t="s">
        <v>16</v>
      </c>
    </row>
    <row r="7" spans="1:37" ht="38.25" customHeight="1" thickBot="1" x14ac:dyDescent="0.25">
      <c r="A7" s="49"/>
      <c r="B7" s="51"/>
      <c r="C7" s="49"/>
      <c r="D7" s="41"/>
      <c r="E7" s="41"/>
      <c r="F7" s="53"/>
      <c r="G7" s="49"/>
      <c r="H7" s="41"/>
      <c r="I7" s="41"/>
      <c r="J7" s="41"/>
      <c r="K7" s="41"/>
      <c r="L7" s="41"/>
      <c r="M7" s="39"/>
      <c r="N7" s="39"/>
      <c r="O7" s="65"/>
      <c r="P7" s="41"/>
      <c r="Q7" s="41"/>
      <c r="R7" s="41"/>
      <c r="S7" s="28" t="s">
        <v>206</v>
      </c>
      <c r="T7" s="28" t="s">
        <v>17</v>
      </c>
      <c r="U7" s="59"/>
      <c r="V7" s="43"/>
      <c r="W7" s="59"/>
      <c r="X7" s="28" t="s">
        <v>207</v>
      </c>
      <c r="Y7" s="28" t="s">
        <v>17</v>
      </c>
      <c r="Z7" s="59"/>
      <c r="AA7" s="43"/>
      <c r="AB7" s="59"/>
      <c r="AC7" s="28" t="s">
        <v>208</v>
      </c>
      <c r="AD7" s="28" t="s">
        <v>17</v>
      </c>
      <c r="AE7" s="59"/>
      <c r="AF7" s="43"/>
      <c r="AG7" s="59"/>
      <c r="AH7" s="45"/>
      <c r="AI7" s="47"/>
      <c r="AJ7" s="35"/>
      <c r="AK7" s="37"/>
    </row>
    <row r="8" spans="1:37" s="3" customFormat="1" ht="18.75" customHeight="1" thickTop="1" thickBot="1" x14ac:dyDescent="0.25">
      <c r="A8" s="29">
        <v>5</v>
      </c>
      <c r="B8" s="30">
        <v>0</v>
      </c>
      <c r="C8" s="29">
        <v>1</v>
      </c>
      <c r="D8" s="29">
        <v>2</v>
      </c>
      <c r="E8" s="30">
        <v>3</v>
      </c>
      <c r="F8" s="29">
        <v>4</v>
      </c>
      <c r="G8" s="29">
        <v>5</v>
      </c>
      <c r="H8" s="30">
        <v>6</v>
      </c>
      <c r="I8" s="29">
        <v>7</v>
      </c>
      <c r="J8" s="29">
        <v>8</v>
      </c>
      <c r="K8" s="30">
        <v>9</v>
      </c>
      <c r="L8" s="29">
        <v>10</v>
      </c>
      <c r="M8" s="29">
        <v>11</v>
      </c>
      <c r="N8" s="30">
        <v>12</v>
      </c>
      <c r="O8" s="29">
        <v>13</v>
      </c>
      <c r="P8" s="29">
        <v>14</v>
      </c>
      <c r="Q8" s="30">
        <v>15</v>
      </c>
      <c r="R8" s="29">
        <v>16</v>
      </c>
      <c r="S8" s="29">
        <v>17</v>
      </c>
      <c r="T8" s="30">
        <v>18</v>
      </c>
      <c r="U8" s="29">
        <v>19</v>
      </c>
      <c r="V8" s="29">
        <v>20</v>
      </c>
      <c r="W8" s="30">
        <v>21</v>
      </c>
      <c r="X8" s="29">
        <v>22</v>
      </c>
      <c r="Y8" s="29">
        <v>23</v>
      </c>
      <c r="Z8" s="30">
        <v>24</v>
      </c>
      <c r="AA8" s="29">
        <v>25</v>
      </c>
      <c r="AB8" s="29">
        <v>26</v>
      </c>
      <c r="AC8" s="30">
        <v>27</v>
      </c>
      <c r="AD8" s="29">
        <v>28</v>
      </c>
      <c r="AE8" s="29">
        <v>29</v>
      </c>
      <c r="AF8" s="30">
        <v>30</v>
      </c>
      <c r="AG8" s="29">
        <v>31</v>
      </c>
      <c r="AH8" s="29">
        <v>32</v>
      </c>
      <c r="AI8" s="30">
        <v>33</v>
      </c>
      <c r="AJ8" s="29">
        <v>34</v>
      </c>
      <c r="AK8" s="66">
        <v>35</v>
      </c>
    </row>
    <row r="9" spans="1:37" s="2" customFormat="1" ht="18.75" customHeight="1" thickTop="1" x14ac:dyDescent="0.25">
      <c r="A9" s="6">
        <v>305000</v>
      </c>
      <c r="B9" s="10" t="s">
        <v>81</v>
      </c>
      <c r="C9" s="67">
        <v>1</v>
      </c>
      <c r="D9" s="68" t="s">
        <v>82</v>
      </c>
      <c r="E9" s="68" t="s">
        <v>213</v>
      </c>
      <c r="F9" s="67">
        <v>69</v>
      </c>
      <c r="G9" s="67">
        <v>305000</v>
      </c>
      <c r="H9" s="68" t="s">
        <v>83</v>
      </c>
      <c r="I9" s="68">
        <v>47259371</v>
      </c>
      <c r="J9" s="68" t="s">
        <v>85</v>
      </c>
      <c r="K9" s="69" t="s">
        <v>77</v>
      </c>
      <c r="L9" s="69" t="s">
        <v>246</v>
      </c>
      <c r="M9" s="70">
        <v>45256</v>
      </c>
      <c r="N9" s="70">
        <v>45273</v>
      </c>
      <c r="O9" s="71">
        <v>0.5</v>
      </c>
      <c r="P9" s="69" t="s">
        <v>165</v>
      </c>
      <c r="Q9" s="69" t="s">
        <v>199</v>
      </c>
      <c r="R9" s="69" t="s">
        <v>243</v>
      </c>
      <c r="S9" s="72">
        <v>102627.5</v>
      </c>
      <c r="T9" s="72">
        <v>102627.5</v>
      </c>
      <c r="U9" s="72">
        <v>0</v>
      </c>
      <c r="V9" s="72">
        <v>0</v>
      </c>
      <c r="W9" s="72">
        <v>205255</v>
      </c>
      <c r="X9" s="72">
        <v>0</v>
      </c>
      <c r="Y9" s="72">
        <v>0</v>
      </c>
      <c r="Z9" s="72">
        <v>0</v>
      </c>
      <c r="AA9" s="72">
        <v>0</v>
      </c>
      <c r="AB9" s="72">
        <v>0</v>
      </c>
      <c r="AC9" s="72">
        <v>102627.5</v>
      </c>
      <c r="AD9" s="72">
        <v>102627.5</v>
      </c>
      <c r="AE9" s="72">
        <v>0</v>
      </c>
      <c r="AF9" s="72">
        <v>0</v>
      </c>
      <c r="AG9" s="72">
        <v>205255</v>
      </c>
      <c r="AH9" s="69" t="s">
        <v>111</v>
      </c>
      <c r="AI9" s="68"/>
      <c r="AJ9" s="72">
        <v>102627.5</v>
      </c>
      <c r="AK9" s="77">
        <v>102627.5</v>
      </c>
    </row>
    <row r="10" spans="1:37" s="2" customFormat="1" ht="18.75" customHeight="1" thickBot="1" x14ac:dyDescent="0.3">
      <c r="A10" s="6">
        <v>304226</v>
      </c>
      <c r="B10" s="10" t="s">
        <v>81</v>
      </c>
      <c r="C10" s="67">
        <v>2</v>
      </c>
      <c r="D10" s="68" t="s">
        <v>82</v>
      </c>
      <c r="E10" s="68" t="s">
        <v>213</v>
      </c>
      <c r="F10" s="67">
        <v>69</v>
      </c>
      <c r="G10" s="67">
        <v>304226</v>
      </c>
      <c r="H10" s="68" t="s">
        <v>84</v>
      </c>
      <c r="I10" s="68">
        <v>39382569</v>
      </c>
      <c r="J10" s="68" t="s">
        <v>86</v>
      </c>
      <c r="K10" s="69" t="s">
        <v>77</v>
      </c>
      <c r="L10" s="69" t="s">
        <v>247</v>
      </c>
      <c r="M10" s="70">
        <v>45256</v>
      </c>
      <c r="N10" s="70">
        <v>45273</v>
      </c>
      <c r="O10" s="71">
        <v>0.5</v>
      </c>
      <c r="P10" s="69" t="s">
        <v>165</v>
      </c>
      <c r="Q10" s="69" t="s">
        <v>199</v>
      </c>
      <c r="R10" s="69" t="s">
        <v>243</v>
      </c>
      <c r="S10" s="72">
        <v>102627.5</v>
      </c>
      <c r="T10" s="72">
        <v>102627.5</v>
      </c>
      <c r="U10" s="72">
        <v>0</v>
      </c>
      <c r="V10" s="72">
        <v>0</v>
      </c>
      <c r="W10" s="72">
        <v>205255</v>
      </c>
      <c r="X10" s="72">
        <v>0</v>
      </c>
      <c r="Y10" s="72">
        <v>0</v>
      </c>
      <c r="Z10" s="72">
        <v>0</v>
      </c>
      <c r="AA10" s="72">
        <v>0</v>
      </c>
      <c r="AB10" s="72">
        <v>0</v>
      </c>
      <c r="AC10" s="72">
        <v>102627.5</v>
      </c>
      <c r="AD10" s="72">
        <v>102627.5</v>
      </c>
      <c r="AE10" s="72">
        <v>0</v>
      </c>
      <c r="AF10" s="72">
        <v>0</v>
      </c>
      <c r="AG10" s="72">
        <v>205255</v>
      </c>
      <c r="AH10" s="69" t="s">
        <v>111</v>
      </c>
      <c r="AI10" s="68"/>
      <c r="AJ10" s="72">
        <v>102627.5</v>
      </c>
      <c r="AK10" s="77">
        <v>102627.5</v>
      </c>
    </row>
    <row r="11" spans="1:37" s="5" customFormat="1" ht="40.5" customHeight="1" thickTop="1" thickBot="1" x14ac:dyDescent="0.3">
      <c r="A11" s="19"/>
      <c r="B11" s="20" t="s">
        <v>22</v>
      </c>
      <c r="C11" s="21">
        <f>COUNT(C9:C10)</f>
        <v>2</v>
      </c>
      <c r="D11" s="22"/>
      <c r="E11" s="22"/>
      <c r="F11" s="21"/>
      <c r="G11" s="21"/>
      <c r="H11" s="22"/>
      <c r="I11" s="22"/>
      <c r="J11" s="22"/>
      <c r="K11" s="23"/>
      <c r="L11" s="23"/>
      <c r="M11" s="24"/>
      <c r="N11" s="24"/>
      <c r="O11" s="25"/>
      <c r="P11" s="23"/>
      <c r="Q11" s="23"/>
      <c r="R11" s="23"/>
      <c r="S11" s="26">
        <f t="shared" ref="S11:AG11" si="0">SUM(S9:S10)</f>
        <v>205255</v>
      </c>
      <c r="T11" s="26">
        <f t="shared" si="0"/>
        <v>205255</v>
      </c>
      <c r="U11" s="26">
        <f t="shared" si="0"/>
        <v>0</v>
      </c>
      <c r="V11" s="26">
        <f t="shared" si="0"/>
        <v>0</v>
      </c>
      <c r="W11" s="26">
        <f t="shared" si="0"/>
        <v>410510</v>
      </c>
      <c r="X11" s="26">
        <f t="shared" si="0"/>
        <v>0</v>
      </c>
      <c r="Y11" s="26">
        <f t="shared" si="0"/>
        <v>0</v>
      </c>
      <c r="Z11" s="26">
        <f t="shared" si="0"/>
        <v>0</v>
      </c>
      <c r="AA11" s="26">
        <f t="shared" si="0"/>
        <v>0</v>
      </c>
      <c r="AB11" s="26">
        <f t="shared" si="0"/>
        <v>0</v>
      </c>
      <c r="AC11" s="26">
        <f t="shared" si="0"/>
        <v>205255</v>
      </c>
      <c r="AD11" s="26">
        <f t="shared" si="0"/>
        <v>205255</v>
      </c>
      <c r="AE11" s="26">
        <f t="shared" si="0"/>
        <v>0</v>
      </c>
      <c r="AF11" s="26">
        <f t="shared" si="0"/>
        <v>0</v>
      </c>
      <c r="AG11" s="26">
        <f t="shared" si="0"/>
        <v>410510</v>
      </c>
      <c r="AH11" s="23"/>
      <c r="AI11" s="26"/>
      <c r="AJ11" s="26">
        <f>SUM(AJ9:AJ10)</f>
        <v>205255</v>
      </c>
      <c r="AK11" s="27">
        <f>SUM(AK9:AK10)</f>
        <v>205255</v>
      </c>
    </row>
    <row r="12" spans="1:37" s="2" customFormat="1" ht="18.75" customHeight="1" thickTop="1" x14ac:dyDescent="0.2">
      <c r="A12" s="6">
        <v>301515</v>
      </c>
      <c r="B12" s="11" t="s">
        <v>27</v>
      </c>
      <c r="C12" s="67">
        <v>1</v>
      </c>
      <c r="D12" s="68" t="s">
        <v>82</v>
      </c>
      <c r="E12" s="68" t="s">
        <v>213</v>
      </c>
      <c r="F12" s="67">
        <v>40</v>
      </c>
      <c r="G12" s="67">
        <v>301515</v>
      </c>
      <c r="H12" s="68" t="s">
        <v>87</v>
      </c>
      <c r="I12" s="68">
        <v>38320509</v>
      </c>
      <c r="J12" s="68" t="s">
        <v>88</v>
      </c>
      <c r="K12" s="69" t="s">
        <v>77</v>
      </c>
      <c r="L12" s="69" t="s">
        <v>248</v>
      </c>
      <c r="M12" s="70">
        <v>45257</v>
      </c>
      <c r="N12" s="70">
        <v>45273</v>
      </c>
      <c r="O12" s="71">
        <f t="shared" ref="O12:O18" si="1">AC12/(AC12+AD12+AE12)</f>
        <v>0.95</v>
      </c>
      <c r="P12" s="69" t="s">
        <v>169</v>
      </c>
      <c r="Q12" s="69" t="s">
        <v>203</v>
      </c>
      <c r="R12" s="69" t="s">
        <v>243</v>
      </c>
      <c r="S12" s="72">
        <v>194992.25</v>
      </c>
      <c r="T12" s="72">
        <v>10262.75</v>
      </c>
      <c r="U12" s="72">
        <v>0</v>
      </c>
      <c r="V12" s="72">
        <v>0</v>
      </c>
      <c r="W12" s="72">
        <v>205255</v>
      </c>
      <c r="X12" s="72">
        <v>0</v>
      </c>
      <c r="Y12" s="72">
        <v>0</v>
      </c>
      <c r="Z12" s="72">
        <v>0</v>
      </c>
      <c r="AA12" s="72">
        <v>0</v>
      </c>
      <c r="AB12" s="72">
        <v>0</v>
      </c>
      <c r="AC12" s="72">
        <f t="shared" ref="AC12:AG18" si="2">S12+X12</f>
        <v>194992.25</v>
      </c>
      <c r="AD12" s="72">
        <f t="shared" si="2"/>
        <v>10262.75</v>
      </c>
      <c r="AE12" s="72">
        <f t="shared" si="2"/>
        <v>0</v>
      </c>
      <c r="AF12" s="72">
        <f t="shared" si="2"/>
        <v>0</v>
      </c>
      <c r="AG12" s="72">
        <f t="shared" si="2"/>
        <v>205255</v>
      </c>
      <c r="AH12" s="69" t="s">
        <v>111</v>
      </c>
      <c r="AI12" s="68"/>
      <c r="AJ12" s="72">
        <v>0</v>
      </c>
      <c r="AK12" s="77">
        <v>0</v>
      </c>
    </row>
    <row r="13" spans="1:37" s="2" customFormat="1" ht="18.75" customHeight="1" x14ac:dyDescent="0.2">
      <c r="A13" s="6">
        <v>301516</v>
      </c>
      <c r="B13" s="11" t="s">
        <v>27</v>
      </c>
      <c r="C13" s="67">
        <v>2</v>
      </c>
      <c r="D13" s="68" t="s">
        <v>82</v>
      </c>
      <c r="E13" s="68" t="s">
        <v>213</v>
      </c>
      <c r="F13" s="67">
        <v>40</v>
      </c>
      <c r="G13" s="67">
        <v>301516</v>
      </c>
      <c r="H13" s="68" t="s">
        <v>89</v>
      </c>
      <c r="I13" s="68">
        <v>38390776</v>
      </c>
      <c r="J13" s="68" t="s">
        <v>90</v>
      </c>
      <c r="K13" s="69" t="s">
        <v>77</v>
      </c>
      <c r="L13" s="69" t="s">
        <v>251</v>
      </c>
      <c r="M13" s="70">
        <v>45257</v>
      </c>
      <c r="N13" s="70">
        <v>45273</v>
      </c>
      <c r="O13" s="71">
        <f t="shared" si="1"/>
        <v>0.95</v>
      </c>
      <c r="P13" s="69" t="s">
        <v>173</v>
      </c>
      <c r="Q13" s="69" t="s">
        <v>203</v>
      </c>
      <c r="R13" s="69" t="s">
        <v>243</v>
      </c>
      <c r="S13" s="72">
        <v>194992.25</v>
      </c>
      <c r="T13" s="72">
        <v>10262.75</v>
      </c>
      <c r="U13" s="72">
        <v>0</v>
      </c>
      <c r="V13" s="72">
        <v>0</v>
      </c>
      <c r="W13" s="72">
        <v>205255</v>
      </c>
      <c r="X13" s="72">
        <v>0</v>
      </c>
      <c r="Y13" s="72">
        <v>0</v>
      </c>
      <c r="Z13" s="72">
        <v>0</v>
      </c>
      <c r="AA13" s="72">
        <v>0</v>
      </c>
      <c r="AB13" s="72">
        <v>0</v>
      </c>
      <c r="AC13" s="72">
        <f t="shared" si="2"/>
        <v>194992.25</v>
      </c>
      <c r="AD13" s="72">
        <f t="shared" si="2"/>
        <v>10262.75</v>
      </c>
      <c r="AE13" s="72">
        <f t="shared" si="2"/>
        <v>0</v>
      </c>
      <c r="AF13" s="72">
        <f t="shared" si="2"/>
        <v>0</v>
      </c>
      <c r="AG13" s="72">
        <f t="shared" si="2"/>
        <v>205255</v>
      </c>
      <c r="AH13" s="69" t="s">
        <v>111</v>
      </c>
      <c r="AI13" s="68"/>
      <c r="AJ13" s="72">
        <v>0</v>
      </c>
      <c r="AK13" s="77">
        <v>0</v>
      </c>
    </row>
    <row r="14" spans="1:37" s="2" customFormat="1" ht="18.75" customHeight="1" x14ac:dyDescent="0.2">
      <c r="A14" s="6">
        <v>301562</v>
      </c>
      <c r="B14" s="11" t="s">
        <v>27</v>
      </c>
      <c r="C14" s="67">
        <v>3</v>
      </c>
      <c r="D14" s="68" t="s">
        <v>82</v>
      </c>
      <c r="E14" s="68" t="s">
        <v>213</v>
      </c>
      <c r="F14" s="67">
        <v>40</v>
      </c>
      <c r="G14" s="67">
        <v>301562</v>
      </c>
      <c r="H14" s="68" t="s">
        <v>91</v>
      </c>
      <c r="I14" s="68">
        <v>38286911</v>
      </c>
      <c r="J14" s="68" t="s">
        <v>92</v>
      </c>
      <c r="K14" s="69" t="s">
        <v>77</v>
      </c>
      <c r="L14" s="69" t="s">
        <v>249</v>
      </c>
      <c r="M14" s="70">
        <v>45257</v>
      </c>
      <c r="N14" s="70">
        <v>45273</v>
      </c>
      <c r="O14" s="71">
        <f t="shared" si="1"/>
        <v>0.95</v>
      </c>
      <c r="P14" s="69" t="s">
        <v>174</v>
      </c>
      <c r="Q14" s="69" t="s">
        <v>203</v>
      </c>
      <c r="R14" s="69" t="s">
        <v>243</v>
      </c>
      <c r="S14" s="72">
        <v>194992.25</v>
      </c>
      <c r="T14" s="72">
        <v>10262.75</v>
      </c>
      <c r="U14" s="72">
        <v>0</v>
      </c>
      <c r="V14" s="72">
        <v>0</v>
      </c>
      <c r="W14" s="72">
        <v>205255</v>
      </c>
      <c r="X14" s="72">
        <v>0</v>
      </c>
      <c r="Y14" s="72">
        <v>0</v>
      </c>
      <c r="Z14" s="72">
        <v>0</v>
      </c>
      <c r="AA14" s="72">
        <v>0</v>
      </c>
      <c r="AB14" s="72">
        <v>0</v>
      </c>
      <c r="AC14" s="72">
        <f t="shared" si="2"/>
        <v>194992.25</v>
      </c>
      <c r="AD14" s="72">
        <f t="shared" si="2"/>
        <v>10262.75</v>
      </c>
      <c r="AE14" s="72">
        <f t="shared" si="2"/>
        <v>0</v>
      </c>
      <c r="AF14" s="72">
        <f t="shared" si="2"/>
        <v>0</v>
      </c>
      <c r="AG14" s="72">
        <f t="shared" si="2"/>
        <v>205255</v>
      </c>
      <c r="AH14" s="69" t="s">
        <v>111</v>
      </c>
      <c r="AI14" s="68"/>
      <c r="AJ14" s="72">
        <v>0</v>
      </c>
      <c r="AK14" s="77">
        <v>0</v>
      </c>
    </row>
    <row r="15" spans="1:37" s="2" customFormat="1" ht="18.75" customHeight="1" x14ac:dyDescent="0.2">
      <c r="A15" s="6">
        <v>301564</v>
      </c>
      <c r="B15" s="11" t="s">
        <v>27</v>
      </c>
      <c r="C15" s="67">
        <v>4</v>
      </c>
      <c r="D15" s="68" t="s">
        <v>82</v>
      </c>
      <c r="E15" s="68" t="s">
        <v>213</v>
      </c>
      <c r="F15" s="67">
        <v>40</v>
      </c>
      <c r="G15" s="67">
        <v>301564</v>
      </c>
      <c r="H15" s="68" t="s">
        <v>93</v>
      </c>
      <c r="I15" s="68">
        <v>38209501</v>
      </c>
      <c r="J15" s="68" t="s">
        <v>94</v>
      </c>
      <c r="K15" s="69" t="s">
        <v>77</v>
      </c>
      <c r="L15" s="69" t="s">
        <v>250</v>
      </c>
      <c r="M15" s="70">
        <v>45257</v>
      </c>
      <c r="N15" s="70">
        <v>45273</v>
      </c>
      <c r="O15" s="71">
        <f t="shared" si="1"/>
        <v>0.95</v>
      </c>
      <c r="P15" s="69" t="s">
        <v>169</v>
      </c>
      <c r="Q15" s="69" t="s">
        <v>203</v>
      </c>
      <c r="R15" s="69" t="s">
        <v>243</v>
      </c>
      <c r="S15" s="72">
        <v>194992.25</v>
      </c>
      <c r="T15" s="72">
        <v>10262.75</v>
      </c>
      <c r="U15" s="72">
        <v>0</v>
      </c>
      <c r="V15" s="72">
        <v>0</v>
      </c>
      <c r="W15" s="72">
        <v>205255</v>
      </c>
      <c r="X15" s="72">
        <v>0</v>
      </c>
      <c r="Y15" s="72">
        <v>0</v>
      </c>
      <c r="Z15" s="72">
        <v>0</v>
      </c>
      <c r="AA15" s="72">
        <v>0</v>
      </c>
      <c r="AB15" s="72">
        <v>0</v>
      </c>
      <c r="AC15" s="72">
        <f t="shared" si="2"/>
        <v>194992.25</v>
      </c>
      <c r="AD15" s="72">
        <f t="shared" si="2"/>
        <v>10262.75</v>
      </c>
      <c r="AE15" s="72">
        <f t="shared" si="2"/>
        <v>0</v>
      </c>
      <c r="AF15" s="72">
        <f t="shared" si="2"/>
        <v>0</v>
      </c>
      <c r="AG15" s="72">
        <f t="shared" si="2"/>
        <v>205255</v>
      </c>
      <c r="AH15" s="69" t="s">
        <v>111</v>
      </c>
      <c r="AI15" s="68"/>
      <c r="AJ15" s="72">
        <v>0</v>
      </c>
      <c r="AK15" s="77">
        <v>0</v>
      </c>
    </row>
    <row r="16" spans="1:37" s="2" customFormat="1" ht="18.75" customHeight="1" x14ac:dyDescent="0.2">
      <c r="A16" s="6">
        <v>301719</v>
      </c>
      <c r="B16" s="11" t="s">
        <v>27</v>
      </c>
      <c r="C16" s="67">
        <v>5</v>
      </c>
      <c r="D16" s="68" t="s">
        <v>82</v>
      </c>
      <c r="E16" s="68" t="s">
        <v>213</v>
      </c>
      <c r="F16" s="67">
        <v>40</v>
      </c>
      <c r="G16" s="67">
        <v>301719</v>
      </c>
      <c r="H16" s="68" t="s">
        <v>95</v>
      </c>
      <c r="I16" s="68">
        <v>38410890</v>
      </c>
      <c r="J16" s="68" t="s">
        <v>96</v>
      </c>
      <c r="K16" s="69" t="s">
        <v>77</v>
      </c>
      <c r="L16" s="69" t="s">
        <v>252</v>
      </c>
      <c r="M16" s="70">
        <v>45257</v>
      </c>
      <c r="N16" s="70">
        <v>45273</v>
      </c>
      <c r="O16" s="71">
        <f t="shared" si="1"/>
        <v>0.95</v>
      </c>
      <c r="P16" s="69" t="s">
        <v>175</v>
      </c>
      <c r="Q16" s="69" t="s">
        <v>203</v>
      </c>
      <c r="R16" s="69" t="s">
        <v>243</v>
      </c>
      <c r="S16" s="72">
        <v>194992.25</v>
      </c>
      <c r="T16" s="72">
        <v>10262.75</v>
      </c>
      <c r="U16" s="72">
        <v>0</v>
      </c>
      <c r="V16" s="72">
        <v>0</v>
      </c>
      <c r="W16" s="72">
        <v>205255</v>
      </c>
      <c r="X16" s="72">
        <v>0</v>
      </c>
      <c r="Y16" s="72">
        <v>0</v>
      </c>
      <c r="Z16" s="72">
        <v>0</v>
      </c>
      <c r="AA16" s="72">
        <v>0</v>
      </c>
      <c r="AB16" s="72">
        <v>0</v>
      </c>
      <c r="AC16" s="72">
        <f t="shared" si="2"/>
        <v>194992.25</v>
      </c>
      <c r="AD16" s="72">
        <f t="shared" si="2"/>
        <v>10262.75</v>
      </c>
      <c r="AE16" s="72">
        <f t="shared" si="2"/>
        <v>0</v>
      </c>
      <c r="AF16" s="72">
        <f t="shared" si="2"/>
        <v>0</v>
      </c>
      <c r="AG16" s="72">
        <f t="shared" si="2"/>
        <v>205255</v>
      </c>
      <c r="AH16" s="69" t="s">
        <v>111</v>
      </c>
      <c r="AI16" s="68"/>
      <c r="AJ16" s="72">
        <v>0</v>
      </c>
      <c r="AK16" s="77">
        <v>0</v>
      </c>
    </row>
    <row r="17" spans="1:37" s="2" customFormat="1" ht="18.75" customHeight="1" x14ac:dyDescent="0.2">
      <c r="A17" s="6">
        <v>303621</v>
      </c>
      <c r="B17" s="11" t="s">
        <v>27</v>
      </c>
      <c r="C17" s="67">
        <v>6</v>
      </c>
      <c r="D17" s="68" t="s">
        <v>82</v>
      </c>
      <c r="E17" s="68" t="s">
        <v>213</v>
      </c>
      <c r="F17" s="67">
        <v>40</v>
      </c>
      <c r="G17" s="67">
        <v>303621</v>
      </c>
      <c r="H17" s="68" t="s">
        <v>97</v>
      </c>
      <c r="I17" s="68">
        <v>37368576</v>
      </c>
      <c r="J17" s="68" t="s">
        <v>98</v>
      </c>
      <c r="K17" s="69" t="s">
        <v>77</v>
      </c>
      <c r="L17" s="69" t="s">
        <v>253</v>
      </c>
      <c r="M17" s="70">
        <v>45257</v>
      </c>
      <c r="N17" s="70">
        <v>45273</v>
      </c>
      <c r="O17" s="71">
        <f t="shared" si="1"/>
        <v>0.95</v>
      </c>
      <c r="P17" s="69" t="s">
        <v>175</v>
      </c>
      <c r="Q17" s="69" t="s">
        <v>203</v>
      </c>
      <c r="R17" s="69" t="s">
        <v>243</v>
      </c>
      <c r="S17" s="72">
        <v>194992.25</v>
      </c>
      <c r="T17" s="72">
        <v>10262.75</v>
      </c>
      <c r="U17" s="72">
        <v>0</v>
      </c>
      <c r="V17" s="72">
        <v>0</v>
      </c>
      <c r="W17" s="72">
        <v>205255</v>
      </c>
      <c r="X17" s="72">
        <v>0</v>
      </c>
      <c r="Y17" s="72">
        <v>0</v>
      </c>
      <c r="Z17" s="72">
        <v>0</v>
      </c>
      <c r="AA17" s="72">
        <v>0</v>
      </c>
      <c r="AB17" s="72">
        <v>0</v>
      </c>
      <c r="AC17" s="72">
        <f t="shared" si="2"/>
        <v>194992.25</v>
      </c>
      <c r="AD17" s="72">
        <f t="shared" si="2"/>
        <v>10262.75</v>
      </c>
      <c r="AE17" s="72">
        <f t="shared" si="2"/>
        <v>0</v>
      </c>
      <c r="AF17" s="72">
        <f t="shared" si="2"/>
        <v>0</v>
      </c>
      <c r="AG17" s="72">
        <f t="shared" si="2"/>
        <v>205255</v>
      </c>
      <c r="AH17" s="69" t="s">
        <v>111</v>
      </c>
      <c r="AI17" s="68"/>
      <c r="AJ17" s="72">
        <v>0</v>
      </c>
      <c r="AK17" s="77">
        <v>0</v>
      </c>
    </row>
    <row r="18" spans="1:37" s="2" customFormat="1" ht="18.75" customHeight="1" thickBot="1" x14ac:dyDescent="0.25">
      <c r="A18" s="6">
        <v>304819</v>
      </c>
      <c r="B18" s="11" t="s">
        <v>27</v>
      </c>
      <c r="C18" s="67">
        <v>7</v>
      </c>
      <c r="D18" s="68" t="s">
        <v>82</v>
      </c>
      <c r="E18" s="68" t="s">
        <v>213</v>
      </c>
      <c r="F18" s="67">
        <v>40</v>
      </c>
      <c r="G18" s="67">
        <v>304819</v>
      </c>
      <c r="H18" s="68" t="s">
        <v>99</v>
      </c>
      <c r="I18" s="68">
        <v>38531204</v>
      </c>
      <c r="J18" s="68" t="s">
        <v>100</v>
      </c>
      <c r="K18" s="69" t="s">
        <v>77</v>
      </c>
      <c r="L18" s="69" t="s">
        <v>254</v>
      </c>
      <c r="M18" s="70">
        <v>45257</v>
      </c>
      <c r="N18" s="70">
        <v>45273</v>
      </c>
      <c r="O18" s="71">
        <f t="shared" si="1"/>
        <v>0.95</v>
      </c>
      <c r="P18" s="69" t="s">
        <v>176</v>
      </c>
      <c r="Q18" s="69" t="s">
        <v>203</v>
      </c>
      <c r="R18" s="69" t="s">
        <v>243</v>
      </c>
      <c r="S18" s="72">
        <v>194992.25</v>
      </c>
      <c r="T18" s="72">
        <v>10262.75</v>
      </c>
      <c r="U18" s="72">
        <v>0</v>
      </c>
      <c r="V18" s="72">
        <v>0</v>
      </c>
      <c r="W18" s="72">
        <v>205255</v>
      </c>
      <c r="X18" s="72">
        <v>0</v>
      </c>
      <c r="Y18" s="72">
        <v>0</v>
      </c>
      <c r="Z18" s="72">
        <v>0</v>
      </c>
      <c r="AA18" s="72">
        <v>0</v>
      </c>
      <c r="AB18" s="72">
        <v>0</v>
      </c>
      <c r="AC18" s="72">
        <f t="shared" si="2"/>
        <v>194992.25</v>
      </c>
      <c r="AD18" s="72">
        <f t="shared" si="2"/>
        <v>10262.75</v>
      </c>
      <c r="AE18" s="72">
        <f t="shared" si="2"/>
        <v>0</v>
      </c>
      <c r="AF18" s="72">
        <f t="shared" si="2"/>
        <v>0</v>
      </c>
      <c r="AG18" s="72">
        <f t="shared" si="2"/>
        <v>205255</v>
      </c>
      <c r="AH18" s="69" t="s">
        <v>111</v>
      </c>
      <c r="AI18" s="68"/>
      <c r="AJ18" s="72">
        <v>0</v>
      </c>
      <c r="AK18" s="77">
        <v>0</v>
      </c>
    </row>
    <row r="19" spans="1:37" s="5" customFormat="1" ht="40.5" customHeight="1" thickTop="1" thickBot="1" x14ac:dyDescent="0.3">
      <c r="A19" s="19"/>
      <c r="B19" s="20" t="s">
        <v>24</v>
      </c>
      <c r="C19" s="21">
        <f>COUNT(C12:C18)</f>
        <v>7</v>
      </c>
      <c r="D19" s="22"/>
      <c r="E19" s="22"/>
      <c r="F19" s="21"/>
      <c r="G19" s="21"/>
      <c r="H19" s="22"/>
      <c r="I19" s="22"/>
      <c r="J19" s="22"/>
      <c r="K19" s="23"/>
      <c r="L19" s="23"/>
      <c r="M19" s="24"/>
      <c r="N19" s="24"/>
      <c r="O19" s="25"/>
      <c r="P19" s="23"/>
      <c r="Q19" s="23"/>
      <c r="R19" s="23"/>
      <c r="S19" s="26">
        <f>SUM(S12:S18)</f>
        <v>1364945.75</v>
      </c>
      <c r="T19" s="26">
        <f t="shared" ref="T19:AG19" si="3">SUM(T12:T18)</f>
        <v>71839.25</v>
      </c>
      <c r="U19" s="26">
        <f t="shared" si="3"/>
        <v>0</v>
      </c>
      <c r="V19" s="26">
        <f t="shared" si="3"/>
        <v>0</v>
      </c>
      <c r="W19" s="26">
        <f t="shared" si="3"/>
        <v>1436785</v>
      </c>
      <c r="X19" s="26">
        <f t="shared" si="3"/>
        <v>0</v>
      </c>
      <c r="Y19" s="26">
        <f t="shared" si="3"/>
        <v>0</v>
      </c>
      <c r="Z19" s="26">
        <f t="shared" si="3"/>
        <v>0</v>
      </c>
      <c r="AA19" s="26">
        <f t="shared" si="3"/>
        <v>0</v>
      </c>
      <c r="AB19" s="26">
        <f t="shared" si="3"/>
        <v>0</v>
      </c>
      <c r="AC19" s="26">
        <f t="shared" si="3"/>
        <v>1364945.75</v>
      </c>
      <c r="AD19" s="26">
        <f t="shared" si="3"/>
        <v>71839.25</v>
      </c>
      <c r="AE19" s="26">
        <f t="shared" si="3"/>
        <v>0</v>
      </c>
      <c r="AF19" s="26">
        <f t="shared" si="3"/>
        <v>0</v>
      </c>
      <c r="AG19" s="26">
        <f t="shared" si="3"/>
        <v>1436785</v>
      </c>
      <c r="AH19" s="23"/>
      <c r="AI19" s="26"/>
      <c r="AJ19" s="26">
        <f t="shared" ref="AJ19:AK19" si="4">SUM(AJ12:AJ18)</f>
        <v>0</v>
      </c>
      <c r="AK19" s="27">
        <f t="shared" si="4"/>
        <v>0</v>
      </c>
    </row>
    <row r="20" spans="1:37" s="2" customFormat="1" ht="18.75" customHeight="1" thickTop="1" thickBot="1" x14ac:dyDescent="0.25">
      <c r="A20" s="6"/>
      <c r="B20" s="11" t="s">
        <v>26</v>
      </c>
      <c r="C20" s="67">
        <v>0</v>
      </c>
      <c r="D20" s="68"/>
      <c r="E20" s="68"/>
      <c r="F20" s="67"/>
      <c r="G20" s="67"/>
      <c r="H20" s="68"/>
      <c r="I20" s="68"/>
      <c r="J20" s="68"/>
      <c r="K20" s="69"/>
      <c r="L20" s="69"/>
      <c r="M20" s="70"/>
      <c r="N20" s="70"/>
      <c r="O20" s="71"/>
      <c r="P20" s="69"/>
      <c r="Q20" s="69"/>
      <c r="R20" s="69"/>
      <c r="S20" s="72"/>
      <c r="T20" s="72"/>
      <c r="U20" s="72"/>
      <c r="V20" s="72"/>
      <c r="W20" s="72"/>
      <c r="X20" s="72"/>
      <c r="Y20" s="72"/>
      <c r="Z20" s="72"/>
      <c r="AA20" s="72"/>
      <c r="AB20" s="72"/>
      <c r="AC20" s="72"/>
      <c r="AD20" s="72"/>
      <c r="AE20" s="72"/>
      <c r="AF20" s="72"/>
      <c r="AG20" s="72"/>
      <c r="AH20" s="69"/>
      <c r="AI20" s="68"/>
      <c r="AJ20" s="72"/>
      <c r="AK20" s="77"/>
    </row>
    <row r="21" spans="1:37" s="5" customFormat="1" ht="40.5" customHeight="1" thickTop="1" thickBot="1" x14ac:dyDescent="0.3">
      <c r="A21" s="19"/>
      <c r="B21" s="20" t="s">
        <v>23</v>
      </c>
      <c r="C21" s="21">
        <v>0</v>
      </c>
      <c r="D21" s="22"/>
      <c r="E21" s="22"/>
      <c r="F21" s="21"/>
      <c r="G21" s="21"/>
      <c r="H21" s="22"/>
      <c r="I21" s="22"/>
      <c r="J21" s="22"/>
      <c r="K21" s="23"/>
      <c r="L21" s="23"/>
      <c r="M21" s="24"/>
      <c r="N21" s="24"/>
      <c r="O21" s="25"/>
      <c r="P21" s="23"/>
      <c r="Q21" s="23"/>
      <c r="R21" s="23"/>
      <c r="S21" s="26"/>
      <c r="T21" s="26"/>
      <c r="U21" s="26"/>
      <c r="V21" s="26"/>
      <c r="W21" s="26"/>
      <c r="X21" s="26"/>
      <c r="Y21" s="26"/>
      <c r="Z21" s="26"/>
      <c r="AA21" s="26"/>
      <c r="AB21" s="26"/>
      <c r="AC21" s="26"/>
      <c r="AD21" s="26"/>
      <c r="AE21" s="26"/>
      <c r="AF21" s="26"/>
      <c r="AG21" s="26"/>
      <c r="AH21" s="23"/>
      <c r="AI21" s="26"/>
      <c r="AJ21" s="26"/>
      <c r="AK21" s="27"/>
    </row>
    <row r="22" spans="1:37" s="2" customFormat="1" ht="18.75" customHeight="1" thickTop="1" x14ac:dyDescent="0.2">
      <c r="A22" s="6">
        <v>301476</v>
      </c>
      <c r="B22" s="11" t="s">
        <v>28</v>
      </c>
      <c r="C22" s="67">
        <v>1</v>
      </c>
      <c r="D22" s="68" t="s">
        <v>82</v>
      </c>
      <c r="E22" s="68" t="s">
        <v>213</v>
      </c>
      <c r="F22" s="67">
        <v>40</v>
      </c>
      <c r="G22" s="67">
        <v>301476</v>
      </c>
      <c r="H22" s="68" t="s">
        <v>101</v>
      </c>
      <c r="I22" s="68">
        <v>38367722</v>
      </c>
      <c r="J22" s="68" t="s">
        <v>102</v>
      </c>
      <c r="K22" s="69" t="s">
        <v>77</v>
      </c>
      <c r="L22" s="69" t="s">
        <v>255</v>
      </c>
      <c r="M22" s="70">
        <v>45258</v>
      </c>
      <c r="N22" s="70">
        <v>45273</v>
      </c>
      <c r="O22" s="71">
        <f t="shared" ref="O22:O26" si="5">AC22/(AC22+AD22+AE22)</f>
        <v>0.95</v>
      </c>
      <c r="P22" s="69" t="s">
        <v>177</v>
      </c>
      <c r="Q22" s="69" t="s">
        <v>201</v>
      </c>
      <c r="R22" s="69" t="s">
        <v>243</v>
      </c>
      <c r="S22" s="72">
        <v>194992.25</v>
      </c>
      <c r="T22" s="72">
        <v>10262.75</v>
      </c>
      <c r="U22" s="72">
        <v>0</v>
      </c>
      <c r="V22" s="72">
        <v>0</v>
      </c>
      <c r="W22" s="72">
        <v>205255</v>
      </c>
      <c r="X22" s="72">
        <v>0</v>
      </c>
      <c r="Y22" s="72">
        <v>0</v>
      </c>
      <c r="Z22" s="72">
        <v>0</v>
      </c>
      <c r="AA22" s="72">
        <v>0</v>
      </c>
      <c r="AB22" s="72">
        <v>0</v>
      </c>
      <c r="AC22" s="72">
        <f t="shared" ref="AC22:AG26" si="6">S22+X22</f>
        <v>194992.25</v>
      </c>
      <c r="AD22" s="72">
        <f t="shared" si="6"/>
        <v>10262.75</v>
      </c>
      <c r="AE22" s="72">
        <f t="shared" si="6"/>
        <v>0</v>
      </c>
      <c r="AF22" s="72">
        <f t="shared" si="6"/>
        <v>0</v>
      </c>
      <c r="AG22" s="72">
        <f t="shared" si="6"/>
        <v>205255</v>
      </c>
      <c r="AH22" s="69" t="s">
        <v>111</v>
      </c>
      <c r="AI22" s="68"/>
      <c r="AJ22" s="72">
        <v>0</v>
      </c>
      <c r="AK22" s="77">
        <v>0</v>
      </c>
    </row>
    <row r="23" spans="1:37" s="2" customFormat="1" ht="18.75" customHeight="1" x14ac:dyDescent="0.2">
      <c r="A23" s="6">
        <v>303687</v>
      </c>
      <c r="B23" s="11" t="s">
        <v>28</v>
      </c>
      <c r="C23" s="67">
        <v>2</v>
      </c>
      <c r="D23" s="68" t="s">
        <v>82</v>
      </c>
      <c r="E23" s="68" t="s">
        <v>213</v>
      </c>
      <c r="F23" s="67">
        <v>40</v>
      </c>
      <c r="G23" s="67">
        <v>303687</v>
      </c>
      <c r="H23" s="68" t="s">
        <v>103</v>
      </c>
      <c r="I23" s="68">
        <v>38475155</v>
      </c>
      <c r="J23" s="68" t="s">
        <v>104</v>
      </c>
      <c r="K23" s="69" t="s">
        <v>77</v>
      </c>
      <c r="L23" s="69" t="s">
        <v>256</v>
      </c>
      <c r="M23" s="70">
        <v>45258</v>
      </c>
      <c r="N23" s="70">
        <v>45273</v>
      </c>
      <c r="O23" s="71">
        <f t="shared" si="5"/>
        <v>0.95</v>
      </c>
      <c r="P23" s="69" t="s">
        <v>178</v>
      </c>
      <c r="Q23" s="69" t="s">
        <v>201</v>
      </c>
      <c r="R23" s="69" t="s">
        <v>244</v>
      </c>
      <c r="S23" s="72">
        <v>194992.25</v>
      </c>
      <c r="T23" s="72">
        <v>10262.75</v>
      </c>
      <c r="U23" s="72">
        <v>0</v>
      </c>
      <c r="V23" s="72">
        <v>0</v>
      </c>
      <c r="W23" s="72">
        <v>205255</v>
      </c>
      <c r="X23" s="72">
        <v>0</v>
      </c>
      <c r="Y23" s="72">
        <v>0</v>
      </c>
      <c r="Z23" s="72">
        <v>0</v>
      </c>
      <c r="AA23" s="72">
        <v>0</v>
      </c>
      <c r="AB23" s="72">
        <v>0</v>
      </c>
      <c r="AC23" s="72">
        <f t="shared" si="6"/>
        <v>194992.25</v>
      </c>
      <c r="AD23" s="72">
        <f t="shared" si="6"/>
        <v>10262.75</v>
      </c>
      <c r="AE23" s="72">
        <f t="shared" si="6"/>
        <v>0</v>
      </c>
      <c r="AF23" s="72">
        <f t="shared" si="6"/>
        <v>0</v>
      </c>
      <c r="AG23" s="72">
        <f t="shared" si="6"/>
        <v>205255</v>
      </c>
      <c r="AH23" s="69" t="s">
        <v>111</v>
      </c>
      <c r="AI23" s="68"/>
      <c r="AJ23" s="72">
        <v>194992.25</v>
      </c>
      <c r="AK23" s="77">
        <v>10262.75</v>
      </c>
    </row>
    <row r="24" spans="1:37" s="2" customFormat="1" ht="18.75" customHeight="1" x14ac:dyDescent="0.2">
      <c r="A24" s="6">
        <v>304696</v>
      </c>
      <c r="B24" s="11" t="s">
        <v>28</v>
      </c>
      <c r="C24" s="67">
        <v>3</v>
      </c>
      <c r="D24" s="68" t="s">
        <v>82</v>
      </c>
      <c r="E24" s="68" t="s">
        <v>213</v>
      </c>
      <c r="F24" s="67">
        <v>40</v>
      </c>
      <c r="G24" s="67">
        <v>304696</v>
      </c>
      <c r="H24" s="68" t="s">
        <v>105</v>
      </c>
      <c r="I24" s="68">
        <v>38995131</v>
      </c>
      <c r="J24" s="68" t="s">
        <v>106</v>
      </c>
      <c r="K24" s="69" t="s">
        <v>77</v>
      </c>
      <c r="L24" s="69" t="s">
        <v>257</v>
      </c>
      <c r="M24" s="70">
        <v>45258</v>
      </c>
      <c r="N24" s="70">
        <v>45273</v>
      </c>
      <c r="O24" s="71">
        <f t="shared" si="5"/>
        <v>0.95</v>
      </c>
      <c r="P24" s="69" t="s">
        <v>179</v>
      </c>
      <c r="Q24" s="69" t="s">
        <v>201</v>
      </c>
      <c r="R24" s="69" t="s">
        <v>243</v>
      </c>
      <c r="S24" s="72">
        <v>194992.25</v>
      </c>
      <c r="T24" s="72">
        <v>10262.75</v>
      </c>
      <c r="U24" s="72">
        <v>0</v>
      </c>
      <c r="V24" s="72">
        <v>0</v>
      </c>
      <c r="W24" s="72">
        <v>205255</v>
      </c>
      <c r="X24" s="72">
        <v>0</v>
      </c>
      <c r="Y24" s="72">
        <v>0</v>
      </c>
      <c r="Z24" s="72">
        <v>0</v>
      </c>
      <c r="AA24" s="72">
        <v>0</v>
      </c>
      <c r="AB24" s="72">
        <v>0</v>
      </c>
      <c r="AC24" s="72">
        <f t="shared" si="6"/>
        <v>194992.25</v>
      </c>
      <c r="AD24" s="72">
        <f t="shared" si="6"/>
        <v>10262.75</v>
      </c>
      <c r="AE24" s="72">
        <f t="shared" si="6"/>
        <v>0</v>
      </c>
      <c r="AF24" s="72">
        <f t="shared" si="6"/>
        <v>0</v>
      </c>
      <c r="AG24" s="72">
        <f t="shared" si="6"/>
        <v>205255</v>
      </c>
      <c r="AH24" s="69" t="s">
        <v>111</v>
      </c>
      <c r="AI24" s="68"/>
      <c r="AJ24" s="72">
        <v>194992.25</v>
      </c>
      <c r="AK24" s="77">
        <v>10262.75</v>
      </c>
    </row>
    <row r="25" spans="1:37" s="2" customFormat="1" ht="18.75" customHeight="1" x14ac:dyDescent="0.2">
      <c r="A25" s="6">
        <v>304835</v>
      </c>
      <c r="B25" s="11" t="s">
        <v>28</v>
      </c>
      <c r="C25" s="67">
        <v>4</v>
      </c>
      <c r="D25" s="68" t="s">
        <v>82</v>
      </c>
      <c r="E25" s="68" t="s">
        <v>213</v>
      </c>
      <c r="F25" s="67">
        <v>40</v>
      </c>
      <c r="G25" s="67">
        <v>304835</v>
      </c>
      <c r="H25" s="68" t="s">
        <v>107</v>
      </c>
      <c r="I25" s="68">
        <v>38466416</v>
      </c>
      <c r="J25" s="68" t="s">
        <v>108</v>
      </c>
      <c r="K25" s="69" t="s">
        <v>77</v>
      </c>
      <c r="L25" s="69" t="s">
        <v>258</v>
      </c>
      <c r="M25" s="70">
        <v>45258</v>
      </c>
      <c r="N25" s="70">
        <v>45273</v>
      </c>
      <c r="O25" s="71">
        <f t="shared" si="5"/>
        <v>0.95</v>
      </c>
      <c r="P25" s="69" t="s">
        <v>180</v>
      </c>
      <c r="Q25" s="69" t="s">
        <v>201</v>
      </c>
      <c r="R25" s="69" t="s">
        <v>243</v>
      </c>
      <c r="S25" s="72">
        <v>194992.25</v>
      </c>
      <c r="T25" s="72">
        <v>10262.75</v>
      </c>
      <c r="U25" s="72">
        <v>0</v>
      </c>
      <c r="V25" s="72">
        <v>0</v>
      </c>
      <c r="W25" s="72">
        <v>205255</v>
      </c>
      <c r="X25" s="72">
        <v>0</v>
      </c>
      <c r="Y25" s="72">
        <v>0</v>
      </c>
      <c r="Z25" s="72">
        <v>0</v>
      </c>
      <c r="AA25" s="72">
        <v>0</v>
      </c>
      <c r="AB25" s="72">
        <v>0</v>
      </c>
      <c r="AC25" s="72">
        <f t="shared" si="6"/>
        <v>194992.25</v>
      </c>
      <c r="AD25" s="72">
        <f t="shared" si="6"/>
        <v>10262.75</v>
      </c>
      <c r="AE25" s="72">
        <f t="shared" si="6"/>
        <v>0</v>
      </c>
      <c r="AF25" s="72">
        <f t="shared" si="6"/>
        <v>0</v>
      </c>
      <c r="AG25" s="72">
        <f t="shared" si="6"/>
        <v>205255</v>
      </c>
      <c r="AH25" s="69" t="s">
        <v>111</v>
      </c>
      <c r="AI25" s="68"/>
      <c r="AJ25" s="72">
        <v>194992.25</v>
      </c>
      <c r="AK25" s="77">
        <v>10262.75</v>
      </c>
    </row>
    <row r="26" spans="1:37" s="2" customFormat="1" ht="18.75" customHeight="1" thickBot="1" x14ac:dyDescent="0.25">
      <c r="A26" s="6">
        <v>305103</v>
      </c>
      <c r="B26" s="11" t="s">
        <v>28</v>
      </c>
      <c r="C26" s="67">
        <v>5</v>
      </c>
      <c r="D26" s="68" t="s">
        <v>82</v>
      </c>
      <c r="E26" s="68" t="s">
        <v>213</v>
      </c>
      <c r="F26" s="67">
        <v>40</v>
      </c>
      <c r="G26" s="67">
        <v>305103</v>
      </c>
      <c r="H26" s="68" t="s">
        <v>109</v>
      </c>
      <c r="I26" s="68">
        <v>47780379</v>
      </c>
      <c r="J26" s="68" t="s">
        <v>110</v>
      </c>
      <c r="K26" s="69" t="s">
        <v>77</v>
      </c>
      <c r="L26" s="69" t="s">
        <v>259</v>
      </c>
      <c r="M26" s="70">
        <v>45258</v>
      </c>
      <c r="N26" s="70">
        <v>45273</v>
      </c>
      <c r="O26" s="71">
        <f t="shared" si="5"/>
        <v>0.95</v>
      </c>
      <c r="P26" s="69" t="s">
        <v>180</v>
      </c>
      <c r="Q26" s="69" t="s">
        <v>201</v>
      </c>
      <c r="R26" s="69" t="s">
        <v>243</v>
      </c>
      <c r="S26" s="72">
        <v>194992.25</v>
      </c>
      <c r="T26" s="72">
        <v>10262.75</v>
      </c>
      <c r="U26" s="72">
        <v>0</v>
      </c>
      <c r="V26" s="72">
        <v>0</v>
      </c>
      <c r="W26" s="72">
        <v>205255</v>
      </c>
      <c r="X26" s="72">
        <v>0</v>
      </c>
      <c r="Y26" s="72">
        <v>0</v>
      </c>
      <c r="Z26" s="72">
        <v>0</v>
      </c>
      <c r="AA26" s="72">
        <v>0</v>
      </c>
      <c r="AB26" s="72">
        <v>0</v>
      </c>
      <c r="AC26" s="72">
        <f t="shared" si="6"/>
        <v>194992.25</v>
      </c>
      <c r="AD26" s="72">
        <f t="shared" si="6"/>
        <v>10262.75</v>
      </c>
      <c r="AE26" s="72">
        <f t="shared" si="6"/>
        <v>0</v>
      </c>
      <c r="AF26" s="72">
        <f t="shared" si="6"/>
        <v>0</v>
      </c>
      <c r="AG26" s="72">
        <f t="shared" si="6"/>
        <v>205255</v>
      </c>
      <c r="AH26" s="69" t="s">
        <v>111</v>
      </c>
      <c r="AI26" s="68"/>
      <c r="AJ26" s="72">
        <v>194992.25</v>
      </c>
      <c r="AK26" s="77">
        <v>10262.75</v>
      </c>
    </row>
    <row r="27" spans="1:37" s="5" customFormat="1" ht="40.5" customHeight="1" thickTop="1" thickBot="1" x14ac:dyDescent="0.3">
      <c r="A27" s="19"/>
      <c r="B27" s="20" t="s">
        <v>21</v>
      </c>
      <c r="C27" s="21">
        <f>COUNT(C22:C26)</f>
        <v>5</v>
      </c>
      <c r="D27" s="22"/>
      <c r="E27" s="22"/>
      <c r="F27" s="21"/>
      <c r="G27" s="21"/>
      <c r="H27" s="22"/>
      <c r="I27" s="22"/>
      <c r="J27" s="22"/>
      <c r="K27" s="23"/>
      <c r="L27" s="23"/>
      <c r="M27" s="24"/>
      <c r="N27" s="24"/>
      <c r="O27" s="25"/>
      <c r="P27" s="23"/>
      <c r="Q27" s="23"/>
      <c r="R27" s="23"/>
      <c r="S27" s="26">
        <f>SUM(S22:S26)</f>
        <v>974961.25</v>
      </c>
      <c r="T27" s="26">
        <f t="shared" ref="T27:AG27" si="7">SUM(T22:T26)</f>
        <v>51313.75</v>
      </c>
      <c r="U27" s="26">
        <f t="shared" si="7"/>
        <v>0</v>
      </c>
      <c r="V27" s="26">
        <f t="shared" si="7"/>
        <v>0</v>
      </c>
      <c r="W27" s="26">
        <f t="shared" si="7"/>
        <v>1026275</v>
      </c>
      <c r="X27" s="26">
        <f t="shared" si="7"/>
        <v>0</v>
      </c>
      <c r="Y27" s="26">
        <f t="shared" si="7"/>
        <v>0</v>
      </c>
      <c r="Z27" s="26">
        <f t="shared" si="7"/>
        <v>0</v>
      </c>
      <c r="AA27" s="26">
        <f t="shared" si="7"/>
        <v>0</v>
      </c>
      <c r="AB27" s="26">
        <f t="shared" si="7"/>
        <v>0</v>
      </c>
      <c r="AC27" s="26">
        <f t="shared" si="7"/>
        <v>974961.25</v>
      </c>
      <c r="AD27" s="26">
        <f t="shared" si="7"/>
        <v>51313.75</v>
      </c>
      <c r="AE27" s="26">
        <f t="shared" si="7"/>
        <v>0</v>
      </c>
      <c r="AF27" s="26">
        <f t="shared" si="7"/>
        <v>0</v>
      </c>
      <c r="AG27" s="26">
        <f t="shared" si="7"/>
        <v>1026275</v>
      </c>
      <c r="AH27" s="23"/>
      <c r="AI27" s="26"/>
      <c r="AJ27" s="26">
        <f>SUM(AJ22:AJ26)</f>
        <v>779969</v>
      </c>
      <c r="AK27" s="27">
        <f>SUM(AK22:AK26)</f>
        <v>41051</v>
      </c>
    </row>
    <row r="28" spans="1:37" s="2" customFormat="1" ht="18.75" customHeight="1" thickTop="1" x14ac:dyDescent="0.2">
      <c r="A28" s="6">
        <v>302187</v>
      </c>
      <c r="B28" s="11" t="s">
        <v>29</v>
      </c>
      <c r="C28" s="67">
        <v>1</v>
      </c>
      <c r="D28" s="68" t="s">
        <v>82</v>
      </c>
      <c r="E28" s="68" t="s">
        <v>213</v>
      </c>
      <c r="F28" s="67">
        <v>40</v>
      </c>
      <c r="G28" s="67">
        <v>302187</v>
      </c>
      <c r="H28" s="68" t="s">
        <v>112</v>
      </c>
      <c r="I28" s="68">
        <v>38573978</v>
      </c>
      <c r="J28" s="68" t="s">
        <v>113</v>
      </c>
      <c r="K28" s="69" t="s">
        <v>77</v>
      </c>
      <c r="L28" s="69" t="s">
        <v>260</v>
      </c>
      <c r="M28" s="70">
        <v>45257</v>
      </c>
      <c r="N28" s="70">
        <v>45273</v>
      </c>
      <c r="O28" s="71">
        <f t="shared" ref="O28:O30" si="8">AC28/(AC28+AD28+AE28)</f>
        <v>0.95</v>
      </c>
      <c r="P28" s="69" t="s">
        <v>181</v>
      </c>
      <c r="Q28" s="69" t="s">
        <v>198</v>
      </c>
      <c r="R28" s="69" t="s">
        <v>243</v>
      </c>
      <c r="S28" s="72">
        <v>194992.25</v>
      </c>
      <c r="T28" s="72">
        <v>10262.75</v>
      </c>
      <c r="U28" s="72">
        <v>0</v>
      </c>
      <c r="V28" s="72">
        <v>0</v>
      </c>
      <c r="W28" s="72">
        <v>205255</v>
      </c>
      <c r="X28" s="72">
        <v>0</v>
      </c>
      <c r="Y28" s="72">
        <v>0</v>
      </c>
      <c r="Z28" s="72">
        <v>0</v>
      </c>
      <c r="AA28" s="72">
        <v>0</v>
      </c>
      <c r="AB28" s="72">
        <v>0</v>
      </c>
      <c r="AC28" s="72">
        <f t="shared" ref="AC28" si="9">S28+X28</f>
        <v>194992.25</v>
      </c>
      <c r="AD28" s="72">
        <f t="shared" ref="AD28" si="10">T28+Y28</f>
        <v>10262.75</v>
      </c>
      <c r="AE28" s="72">
        <f t="shared" ref="AE28" si="11">U28+Z28</f>
        <v>0</v>
      </c>
      <c r="AF28" s="72">
        <f t="shared" ref="AF28" si="12">V28+AA28</f>
        <v>0</v>
      </c>
      <c r="AG28" s="72">
        <f t="shared" ref="AG28" si="13">W28+AB28</f>
        <v>205255</v>
      </c>
      <c r="AH28" s="69" t="s">
        <v>111</v>
      </c>
      <c r="AI28" s="68"/>
      <c r="AJ28" s="72">
        <v>194992.25</v>
      </c>
      <c r="AK28" s="77">
        <v>10262.75</v>
      </c>
    </row>
    <row r="29" spans="1:37" s="2" customFormat="1" ht="18.75" customHeight="1" x14ac:dyDescent="0.2">
      <c r="A29" s="6">
        <v>304864</v>
      </c>
      <c r="B29" s="11" t="s">
        <v>29</v>
      </c>
      <c r="C29" s="67">
        <v>2</v>
      </c>
      <c r="D29" s="68" t="s">
        <v>82</v>
      </c>
      <c r="E29" s="68" t="s">
        <v>213</v>
      </c>
      <c r="F29" s="67">
        <v>40</v>
      </c>
      <c r="G29" s="67">
        <v>304864</v>
      </c>
      <c r="H29" s="68" t="s">
        <v>114</v>
      </c>
      <c r="I29" s="68">
        <v>38545188</v>
      </c>
      <c r="J29" s="68" t="s">
        <v>115</v>
      </c>
      <c r="K29" s="69" t="s">
        <v>77</v>
      </c>
      <c r="L29" s="69" t="s">
        <v>261</v>
      </c>
      <c r="M29" s="70">
        <v>45257</v>
      </c>
      <c r="N29" s="70">
        <v>45273</v>
      </c>
      <c r="O29" s="71">
        <f t="shared" si="8"/>
        <v>0.95</v>
      </c>
      <c r="P29" s="69" t="s">
        <v>164</v>
      </c>
      <c r="Q29" s="69" t="s">
        <v>198</v>
      </c>
      <c r="R29" s="69" t="s">
        <v>243</v>
      </c>
      <c r="S29" s="72">
        <v>194992.25</v>
      </c>
      <c r="T29" s="72">
        <v>10262.75</v>
      </c>
      <c r="U29" s="72">
        <v>0</v>
      </c>
      <c r="V29" s="72">
        <v>0</v>
      </c>
      <c r="W29" s="72">
        <v>205255</v>
      </c>
      <c r="X29" s="72">
        <v>0</v>
      </c>
      <c r="Y29" s="72">
        <v>0</v>
      </c>
      <c r="Z29" s="72">
        <v>0</v>
      </c>
      <c r="AA29" s="72">
        <v>0</v>
      </c>
      <c r="AB29" s="72">
        <v>0</v>
      </c>
      <c r="AC29" s="72">
        <f t="shared" ref="AC29:AC30" si="14">S29+X29</f>
        <v>194992.25</v>
      </c>
      <c r="AD29" s="72">
        <f t="shared" ref="AD29:AD30" si="15">T29+Y29</f>
        <v>10262.75</v>
      </c>
      <c r="AE29" s="72">
        <f t="shared" ref="AE29:AE30" si="16">U29+Z29</f>
        <v>0</v>
      </c>
      <c r="AF29" s="72">
        <f t="shared" ref="AF29:AF30" si="17">V29+AA29</f>
        <v>0</v>
      </c>
      <c r="AG29" s="72">
        <f t="shared" ref="AG29:AG30" si="18">W29+AB29</f>
        <v>205255</v>
      </c>
      <c r="AH29" s="69" t="s">
        <v>111</v>
      </c>
      <c r="AI29" s="68"/>
      <c r="AJ29" s="72">
        <v>194992.25</v>
      </c>
      <c r="AK29" s="77">
        <v>10262.75</v>
      </c>
    </row>
    <row r="30" spans="1:37" s="2" customFormat="1" ht="18.75" customHeight="1" thickBot="1" x14ac:dyDescent="0.25">
      <c r="A30" s="6">
        <v>304891</v>
      </c>
      <c r="B30" s="11" t="s">
        <v>29</v>
      </c>
      <c r="C30" s="67">
        <v>3</v>
      </c>
      <c r="D30" s="68" t="s">
        <v>82</v>
      </c>
      <c r="E30" s="68" t="s">
        <v>213</v>
      </c>
      <c r="F30" s="67">
        <v>40</v>
      </c>
      <c r="G30" s="67">
        <v>304891</v>
      </c>
      <c r="H30" s="68" t="s">
        <v>116</v>
      </c>
      <c r="I30" s="68">
        <v>48752857</v>
      </c>
      <c r="J30" s="68" t="s">
        <v>117</v>
      </c>
      <c r="K30" s="69" t="s">
        <v>77</v>
      </c>
      <c r="L30" s="69" t="s">
        <v>262</v>
      </c>
      <c r="M30" s="70">
        <v>45257</v>
      </c>
      <c r="N30" s="70">
        <v>45273</v>
      </c>
      <c r="O30" s="71">
        <f t="shared" si="8"/>
        <v>0.95</v>
      </c>
      <c r="P30" s="69" t="s">
        <v>182</v>
      </c>
      <c r="Q30" s="69" t="s">
        <v>198</v>
      </c>
      <c r="R30" s="69" t="s">
        <v>243</v>
      </c>
      <c r="S30" s="72">
        <v>194992.25</v>
      </c>
      <c r="T30" s="72">
        <v>10262.75</v>
      </c>
      <c r="U30" s="72">
        <v>0</v>
      </c>
      <c r="V30" s="72">
        <v>0</v>
      </c>
      <c r="W30" s="72">
        <v>205255</v>
      </c>
      <c r="X30" s="72">
        <v>0</v>
      </c>
      <c r="Y30" s="72">
        <v>0</v>
      </c>
      <c r="Z30" s="72">
        <v>0</v>
      </c>
      <c r="AA30" s="72">
        <v>0</v>
      </c>
      <c r="AB30" s="72">
        <v>0</v>
      </c>
      <c r="AC30" s="72">
        <f t="shared" si="14"/>
        <v>194992.25</v>
      </c>
      <c r="AD30" s="72">
        <f t="shared" si="15"/>
        <v>10262.75</v>
      </c>
      <c r="AE30" s="72">
        <f t="shared" si="16"/>
        <v>0</v>
      </c>
      <c r="AF30" s="72">
        <f t="shared" si="17"/>
        <v>0</v>
      </c>
      <c r="AG30" s="72">
        <f t="shared" si="18"/>
        <v>205255</v>
      </c>
      <c r="AH30" s="69" t="s">
        <v>111</v>
      </c>
      <c r="AI30" s="68"/>
      <c r="AJ30" s="72">
        <v>194992.25</v>
      </c>
      <c r="AK30" s="77">
        <v>10262.75</v>
      </c>
    </row>
    <row r="31" spans="1:37" s="5" customFormat="1" ht="40.5" customHeight="1" thickTop="1" thickBot="1" x14ac:dyDescent="0.3">
      <c r="A31" s="19"/>
      <c r="B31" s="20" t="s">
        <v>20</v>
      </c>
      <c r="C31" s="21">
        <f>COUNT(C28:C30)</f>
        <v>3</v>
      </c>
      <c r="D31" s="22"/>
      <c r="E31" s="22"/>
      <c r="F31" s="21"/>
      <c r="G31" s="21"/>
      <c r="H31" s="22"/>
      <c r="I31" s="22"/>
      <c r="J31" s="22"/>
      <c r="K31" s="23"/>
      <c r="L31" s="23"/>
      <c r="M31" s="24"/>
      <c r="N31" s="24"/>
      <c r="O31" s="25"/>
      <c r="P31" s="23"/>
      <c r="Q31" s="23"/>
      <c r="R31" s="23"/>
      <c r="S31" s="26">
        <f>SUM(S28:S30)</f>
        <v>584976.75</v>
      </c>
      <c r="T31" s="26">
        <f t="shared" ref="T31:AG31" si="19">SUM(T28:T30)</f>
        <v>30788.25</v>
      </c>
      <c r="U31" s="26">
        <f t="shared" si="19"/>
        <v>0</v>
      </c>
      <c r="V31" s="26">
        <f t="shared" si="19"/>
        <v>0</v>
      </c>
      <c r="W31" s="26">
        <f t="shared" si="19"/>
        <v>615765</v>
      </c>
      <c r="X31" s="26">
        <f t="shared" si="19"/>
        <v>0</v>
      </c>
      <c r="Y31" s="26">
        <f t="shared" si="19"/>
        <v>0</v>
      </c>
      <c r="Z31" s="26">
        <f t="shared" si="19"/>
        <v>0</v>
      </c>
      <c r="AA31" s="26">
        <f t="shared" si="19"/>
        <v>0</v>
      </c>
      <c r="AB31" s="26">
        <f t="shared" si="19"/>
        <v>0</v>
      </c>
      <c r="AC31" s="26">
        <f t="shared" si="19"/>
        <v>584976.75</v>
      </c>
      <c r="AD31" s="26">
        <f t="shared" si="19"/>
        <v>30788.25</v>
      </c>
      <c r="AE31" s="26">
        <f t="shared" si="19"/>
        <v>0</v>
      </c>
      <c r="AF31" s="26">
        <f t="shared" si="19"/>
        <v>0</v>
      </c>
      <c r="AG31" s="26">
        <f t="shared" si="19"/>
        <v>615765</v>
      </c>
      <c r="AH31" s="23"/>
      <c r="AI31" s="26"/>
      <c r="AJ31" s="26">
        <f t="shared" ref="AJ31" si="20">SUM(AJ28:AJ30)</f>
        <v>584976.75</v>
      </c>
      <c r="AK31" s="27">
        <f t="shared" ref="AK31" si="21">SUM(AK28:AK30)</f>
        <v>30788.25</v>
      </c>
    </row>
    <row r="32" spans="1:37" s="2" customFormat="1" ht="18.75" customHeight="1" thickTop="1" x14ac:dyDescent="0.2">
      <c r="A32" s="6">
        <v>305031</v>
      </c>
      <c r="B32" s="11" t="s">
        <v>30</v>
      </c>
      <c r="C32" s="67">
        <v>1</v>
      </c>
      <c r="D32" s="68" t="s">
        <v>82</v>
      </c>
      <c r="E32" s="68" t="s">
        <v>213</v>
      </c>
      <c r="F32" s="67">
        <v>40</v>
      </c>
      <c r="G32" s="67">
        <v>305031</v>
      </c>
      <c r="H32" s="68" t="s">
        <v>118</v>
      </c>
      <c r="I32" s="68">
        <v>38393381</v>
      </c>
      <c r="J32" s="68" t="s">
        <v>119</v>
      </c>
      <c r="K32" s="69" t="s">
        <v>77</v>
      </c>
      <c r="L32" s="69" t="s">
        <v>263</v>
      </c>
      <c r="M32" s="70">
        <v>45257</v>
      </c>
      <c r="N32" s="70">
        <v>45273</v>
      </c>
      <c r="O32" s="71">
        <f t="shared" ref="O32:O35" si="22">AC32/(AC32+AD32+AE32)</f>
        <v>0.95</v>
      </c>
      <c r="P32" s="69" t="s">
        <v>183</v>
      </c>
      <c r="Q32" s="69" t="s">
        <v>197</v>
      </c>
      <c r="R32" s="69" t="s">
        <v>243</v>
      </c>
      <c r="S32" s="72">
        <v>194992.25</v>
      </c>
      <c r="T32" s="72">
        <v>10262.75</v>
      </c>
      <c r="U32" s="72">
        <v>0</v>
      </c>
      <c r="V32" s="72">
        <v>0</v>
      </c>
      <c r="W32" s="72">
        <v>205255</v>
      </c>
      <c r="X32" s="72">
        <v>0</v>
      </c>
      <c r="Y32" s="72">
        <v>0</v>
      </c>
      <c r="Z32" s="72">
        <v>0</v>
      </c>
      <c r="AA32" s="72">
        <v>0</v>
      </c>
      <c r="AB32" s="72">
        <v>0</v>
      </c>
      <c r="AC32" s="72">
        <f t="shared" ref="AC32" si="23">S32+X32</f>
        <v>194992.25</v>
      </c>
      <c r="AD32" s="72">
        <f t="shared" ref="AD32" si="24">T32+Y32</f>
        <v>10262.75</v>
      </c>
      <c r="AE32" s="72">
        <f t="shared" ref="AE32" si="25">U32+Z32</f>
        <v>0</v>
      </c>
      <c r="AF32" s="72">
        <f t="shared" ref="AF32" si="26">V32+AA32</f>
        <v>0</v>
      </c>
      <c r="AG32" s="72">
        <f t="shared" ref="AG32" si="27">W32+AB32</f>
        <v>205255</v>
      </c>
      <c r="AH32" s="69" t="s">
        <v>111</v>
      </c>
      <c r="AI32" s="68"/>
      <c r="AJ32" s="72">
        <v>194992.25</v>
      </c>
      <c r="AK32" s="77">
        <v>10262.75</v>
      </c>
    </row>
    <row r="33" spans="1:37" s="2" customFormat="1" ht="18.75" customHeight="1" x14ac:dyDescent="0.2">
      <c r="A33" s="6">
        <v>304907</v>
      </c>
      <c r="B33" s="11" t="s">
        <v>30</v>
      </c>
      <c r="C33" s="67">
        <v>2</v>
      </c>
      <c r="D33" s="68" t="s">
        <v>82</v>
      </c>
      <c r="E33" s="68" t="s">
        <v>213</v>
      </c>
      <c r="F33" s="67">
        <v>40</v>
      </c>
      <c r="G33" s="67">
        <v>304907</v>
      </c>
      <c r="H33" s="68" t="s">
        <v>120</v>
      </c>
      <c r="I33" s="68">
        <v>38460898</v>
      </c>
      <c r="J33" s="68" t="s">
        <v>121</v>
      </c>
      <c r="K33" s="69" t="s">
        <v>77</v>
      </c>
      <c r="L33" s="69" t="s">
        <v>264</v>
      </c>
      <c r="M33" s="70">
        <v>45257</v>
      </c>
      <c r="N33" s="70">
        <v>45273</v>
      </c>
      <c r="O33" s="71">
        <f t="shared" si="22"/>
        <v>0.95</v>
      </c>
      <c r="P33" s="69" t="s">
        <v>184</v>
      </c>
      <c r="Q33" s="69" t="s">
        <v>197</v>
      </c>
      <c r="R33" s="69" t="s">
        <v>244</v>
      </c>
      <c r="S33" s="72">
        <v>194992.25</v>
      </c>
      <c r="T33" s="72">
        <v>10262.75</v>
      </c>
      <c r="U33" s="72">
        <v>0</v>
      </c>
      <c r="V33" s="72">
        <v>0</v>
      </c>
      <c r="W33" s="72">
        <v>205255</v>
      </c>
      <c r="X33" s="72">
        <v>0</v>
      </c>
      <c r="Y33" s="72">
        <v>0</v>
      </c>
      <c r="Z33" s="72">
        <v>0</v>
      </c>
      <c r="AA33" s="72">
        <v>0</v>
      </c>
      <c r="AB33" s="72">
        <v>0</v>
      </c>
      <c r="AC33" s="72">
        <f t="shared" ref="AC33:AC35" si="28">S33+X33</f>
        <v>194992.25</v>
      </c>
      <c r="AD33" s="72">
        <f t="shared" ref="AD33:AD35" si="29">T33+Y33</f>
        <v>10262.75</v>
      </c>
      <c r="AE33" s="72">
        <f t="shared" ref="AE33:AE35" si="30">U33+Z33</f>
        <v>0</v>
      </c>
      <c r="AF33" s="72">
        <f t="shared" ref="AF33:AF35" si="31">V33+AA33</f>
        <v>0</v>
      </c>
      <c r="AG33" s="72">
        <f t="shared" ref="AG33:AG35" si="32">W33+AB33</f>
        <v>205255</v>
      </c>
      <c r="AH33" s="69" t="s">
        <v>111</v>
      </c>
      <c r="AI33" s="68"/>
      <c r="AJ33" s="72">
        <v>194992.25</v>
      </c>
      <c r="AK33" s="77">
        <v>10262.75</v>
      </c>
    </row>
    <row r="34" spans="1:37" s="2" customFormat="1" ht="18.75" customHeight="1" x14ac:dyDescent="0.2">
      <c r="A34" s="6">
        <v>305014</v>
      </c>
      <c r="B34" s="11" t="s">
        <v>30</v>
      </c>
      <c r="C34" s="67">
        <v>3</v>
      </c>
      <c r="D34" s="68" t="s">
        <v>82</v>
      </c>
      <c r="E34" s="68" t="s">
        <v>213</v>
      </c>
      <c r="F34" s="67">
        <v>40</v>
      </c>
      <c r="G34" s="67">
        <v>305014</v>
      </c>
      <c r="H34" s="68" t="s">
        <v>122</v>
      </c>
      <c r="I34" s="68">
        <v>38465976</v>
      </c>
      <c r="J34" s="68" t="s">
        <v>123</v>
      </c>
      <c r="K34" s="69" t="s">
        <v>77</v>
      </c>
      <c r="L34" s="69" t="s">
        <v>265</v>
      </c>
      <c r="M34" s="70">
        <v>45257</v>
      </c>
      <c r="N34" s="70">
        <v>45273</v>
      </c>
      <c r="O34" s="71">
        <f t="shared" si="22"/>
        <v>0.95</v>
      </c>
      <c r="P34" s="69" t="s">
        <v>185</v>
      </c>
      <c r="Q34" s="69" t="s">
        <v>197</v>
      </c>
      <c r="R34" s="69" t="s">
        <v>243</v>
      </c>
      <c r="S34" s="72">
        <v>194992.25</v>
      </c>
      <c r="T34" s="72">
        <v>10262.75</v>
      </c>
      <c r="U34" s="72">
        <v>0</v>
      </c>
      <c r="V34" s="72">
        <v>0</v>
      </c>
      <c r="W34" s="72">
        <v>205255</v>
      </c>
      <c r="X34" s="72">
        <v>0</v>
      </c>
      <c r="Y34" s="72">
        <v>0</v>
      </c>
      <c r="Z34" s="72">
        <v>0</v>
      </c>
      <c r="AA34" s="72">
        <v>0</v>
      </c>
      <c r="AB34" s="72">
        <v>0</v>
      </c>
      <c r="AC34" s="72">
        <f t="shared" si="28"/>
        <v>194992.25</v>
      </c>
      <c r="AD34" s="72">
        <f t="shared" si="29"/>
        <v>10262.75</v>
      </c>
      <c r="AE34" s="72">
        <f t="shared" si="30"/>
        <v>0</v>
      </c>
      <c r="AF34" s="72">
        <f t="shared" si="31"/>
        <v>0</v>
      </c>
      <c r="AG34" s="72">
        <f t="shared" si="32"/>
        <v>205255</v>
      </c>
      <c r="AH34" s="69" t="s">
        <v>111</v>
      </c>
      <c r="AI34" s="68"/>
      <c r="AJ34" s="72">
        <v>194992.25</v>
      </c>
      <c r="AK34" s="77">
        <v>10262.75</v>
      </c>
    </row>
    <row r="35" spans="1:37" s="2" customFormat="1" ht="18.75" customHeight="1" thickBot="1" x14ac:dyDescent="0.25">
      <c r="A35" s="6">
        <v>304998</v>
      </c>
      <c r="B35" s="11" t="s">
        <v>30</v>
      </c>
      <c r="C35" s="67">
        <v>4</v>
      </c>
      <c r="D35" s="68" t="s">
        <v>82</v>
      </c>
      <c r="E35" s="68" t="s">
        <v>213</v>
      </c>
      <c r="F35" s="67">
        <v>40</v>
      </c>
      <c r="G35" s="67">
        <v>304998</v>
      </c>
      <c r="H35" s="68" t="s">
        <v>124</v>
      </c>
      <c r="I35" s="68">
        <v>36778489</v>
      </c>
      <c r="J35" s="68" t="s">
        <v>125</v>
      </c>
      <c r="K35" s="69" t="s">
        <v>77</v>
      </c>
      <c r="L35" s="69" t="s">
        <v>266</v>
      </c>
      <c r="M35" s="70">
        <v>45257</v>
      </c>
      <c r="N35" s="70">
        <v>45273</v>
      </c>
      <c r="O35" s="71">
        <f t="shared" si="22"/>
        <v>0.95</v>
      </c>
      <c r="P35" s="69" t="s">
        <v>185</v>
      </c>
      <c r="Q35" s="69" t="s">
        <v>197</v>
      </c>
      <c r="R35" s="69" t="s">
        <v>243</v>
      </c>
      <c r="S35" s="72">
        <v>194992.25</v>
      </c>
      <c r="T35" s="72">
        <v>10262.75</v>
      </c>
      <c r="U35" s="72">
        <v>0</v>
      </c>
      <c r="V35" s="72">
        <v>0</v>
      </c>
      <c r="W35" s="72">
        <v>205255</v>
      </c>
      <c r="X35" s="72">
        <v>0</v>
      </c>
      <c r="Y35" s="72">
        <v>0</v>
      </c>
      <c r="Z35" s="72">
        <v>0</v>
      </c>
      <c r="AA35" s="72">
        <v>0</v>
      </c>
      <c r="AB35" s="72">
        <v>0</v>
      </c>
      <c r="AC35" s="72">
        <f t="shared" si="28"/>
        <v>194992.25</v>
      </c>
      <c r="AD35" s="72">
        <f t="shared" si="29"/>
        <v>10262.75</v>
      </c>
      <c r="AE35" s="72">
        <f t="shared" si="30"/>
        <v>0</v>
      </c>
      <c r="AF35" s="72">
        <f t="shared" si="31"/>
        <v>0</v>
      </c>
      <c r="AG35" s="72">
        <f t="shared" si="32"/>
        <v>205255</v>
      </c>
      <c r="AH35" s="69" t="s">
        <v>111</v>
      </c>
      <c r="AI35" s="68"/>
      <c r="AJ35" s="72">
        <v>194992.25</v>
      </c>
      <c r="AK35" s="77">
        <v>10262.75</v>
      </c>
    </row>
    <row r="36" spans="1:37" s="5" customFormat="1" ht="40.5" customHeight="1" thickTop="1" thickBot="1" x14ac:dyDescent="0.3">
      <c r="A36" s="19"/>
      <c r="B36" s="20" t="s">
        <v>18</v>
      </c>
      <c r="C36" s="21">
        <f>COUNT(C32:C35)</f>
        <v>4</v>
      </c>
      <c r="D36" s="22"/>
      <c r="E36" s="22"/>
      <c r="F36" s="21"/>
      <c r="G36" s="21"/>
      <c r="H36" s="22"/>
      <c r="I36" s="22"/>
      <c r="J36" s="22"/>
      <c r="K36" s="23"/>
      <c r="L36" s="23"/>
      <c r="M36" s="24"/>
      <c r="N36" s="24"/>
      <c r="O36" s="25"/>
      <c r="P36" s="23"/>
      <c r="Q36" s="23"/>
      <c r="R36" s="23"/>
      <c r="S36" s="26">
        <f>SUM(S32:S35)</f>
        <v>779969</v>
      </c>
      <c r="T36" s="26">
        <f t="shared" ref="T36:AG36" si="33">SUM(T32:T35)</f>
        <v>41051</v>
      </c>
      <c r="U36" s="26">
        <f t="shared" si="33"/>
        <v>0</v>
      </c>
      <c r="V36" s="26">
        <f t="shared" si="33"/>
        <v>0</v>
      </c>
      <c r="W36" s="26">
        <f t="shared" si="33"/>
        <v>821020</v>
      </c>
      <c r="X36" s="26">
        <f t="shared" si="33"/>
        <v>0</v>
      </c>
      <c r="Y36" s="26">
        <f t="shared" si="33"/>
        <v>0</v>
      </c>
      <c r="Z36" s="26">
        <f t="shared" si="33"/>
        <v>0</v>
      </c>
      <c r="AA36" s="26">
        <f t="shared" si="33"/>
        <v>0</v>
      </c>
      <c r="AB36" s="26">
        <f t="shared" si="33"/>
        <v>0</v>
      </c>
      <c r="AC36" s="26">
        <f t="shared" si="33"/>
        <v>779969</v>
      </c>
      <c r="AD36" s="26">
        <f t="shared" si="33"/>
        <v>41051</v>
      </c>
      <c r="AE36" s="26">
        <f t="shared" si="33"/>
        <v>0</v>
      </c>
      <c r="AF36" s="26">
        <f t="shared" si="33"/>
        <v>0</v>
      </c>
      <c r="AG36" s="26">
        <f t="shared" si="33"/>
        <v>821020</v>
      </c>
      <c r="AH36" s="23"/>
      <c r="AI36" s="26"/>
      <c r="AJ36" s="26">
        <f t="shared" ref="AJ36" si="34">SUM(AJ32:AJ35)</f>
        <v>779969</v>
      </c>
      <c r="AK36" s="27">
        <f t="shared" ref="AK36" si="35">SUM(AK32:AK35)</f>
        <v>41051</v>
      </c>
    </row>
    <row r="37" spans="1:37" s="2" customFormat="1" ht="18.75" customHeight="1" thickTop="1" x14ac:dyDescent="0.2">
      <c r="A37" s="6">
        <v>304687</v>
      </c>
      <c r="B37" s="11" t="s">
        <v>32</v>
      </c>
      <c r="C37" s="67">
        <v>1</v>
      </c>
      <c r="D37" s="68" t="s">
        <v>82</v>
      </c>
      <c r="E37" s="68" t="s">
        <v>213</v>
      </c>
      <c r="F37" s="67">
        <v>40</v>
      </c>
      <c r="G37" s="67">
        <v>304687</v>
      </c>
      <c r="H37" s="68" t="s">
        <v>126</v>
      </c>
      <c r="I37" s="68">
        <v>48578344</v>
      </c>
      <c r="J37" s="68" t="s">
        <v>127</v>
      </c>
      <c r="K37" s="69" t="s">
        <v>77</v>
      </c>
      <c r="L37" s="69" t="s">
        <v>267</v>
      </c>
      <c r="M37" s="70">
        <v>45254</v>
      </c>
      <c r="N37" s="70">
        <v>45273</v>
      </c>
      <c r="O37" s="71">
        <f t="shared" ref="O37:O44" si="36">AC37/(AC37+AD37+AE37)</f>
        <v>0.95</v>
      </c>
      <c r="P37" s="69" t="s">
        <v>186</v>
      </c>
      <c r="Q37" s="69" t="s">
        <v>204</v>
      </c>
      <c r="R37" s="69">
        <v>158</v>
      </c>
      <c r="S37" s="72">
        <v>194992.25</v>
      </c>
      <c r="T37" s="72">
        <v>10262.75</v>
      </c>
      <c r="U37" s="72">
        <v>0</v>
      </c>
      <c r="V37" s="72">
        <v>0</v>
      </c>
      <c r="W37" s="72">
        <v>205255</v>
      </c>
      <c r="X37" s="72">
        <v>0</v>
      </c>
      <c r="Y37" s="72">
        <v>0</v>
      </c>
      <c r="Z37" s="72">
        <v>0</v>
      </c>
      <c r="AA37" s="72">
        <v>0</v>
      </c>
      <c r="AB37" s="72">
        <v>0</v>
      </c>
      <c r="AC37" s="72">
        <f t="shared" ref="AC37:AG44" si="37">S37+X37</f>
        <v>194992.25</v>
      </c>
      <c r="AD37" s="72">
        <f t="shared" si="37"/>
        <v>10262.75</v>
      </c>
      <c r="AE37" s="72">
        <f t="shared" si="37"/>
        <v>0</v>
      </c>
      <c r="AF37" s="72">
        <f t="shared" si="37"/>
        <v>0</v>
      </c>
      <c r="AG37" s="72">
        <f t="shared" si="37"/>
        <v>205255</v>
      </c>
      <c r="AH37" s="69" t="s">
        <v>111</v>
      </c>
      <c r="AI37" s="68"/>
      <c r="AJ37" s="72">
        <v>194992.25</v>
      </c>
      <c r="AK37" s="77">
        <v>10262.75</v>
      </c>
    </row>
    <row r="38" spans="1:37" s="2" customFormat="1" ht="18.75" customHeight="1" x14ac:dyDescent="0.2">
      <c r="A38" s="6">
        <v>304764</v>
      </c>
      <c r="B38" s="11" t="s">
        <v>32</v>
      </c>
      <c r="C38" s="67">
        <v>2</v>
      </c>
      <c r="D38" s="68" t="s">
        <v>82</v>
      </c>
      <c r="E38" s="68" t="s">
        <v>213</v>
      </c>
      <c r="F38" s="67">
        <v>40</v>
      </c>
      <c r="G38" s="67">
        <v>304764</v>
      </c>
      <c r="H38" s="68" t="s">
        <v>128</v>
      </c>
      <c r="I38" s="68">
        <v>38531697</v>
      </c>
      <c r="J38" s="68" t="s">
        <v>129</v>
      </c>
      <c r="K38" s="69" t="s">
        <v>77</v>
      </c>
      <c r="L38" s="69" t="s">
        <v>268</v>
      </c>
      <c r="M38" s="70">
        <v>45254</v>
      </c>
      <c r="N38" s="70">
        <v>45273</v>
      </c>
      <c r="O38" s="71">
        <f t="shared" si="36"/>
        <v>0.95</v>
      </c>
      <c r="P38" s="69" t="s">
        <v>187</v>
      </c>
      <c r="Q38" s="69" t="s">
        <v>204</v>
      </c>
      <c r="R38" s="69" t="s">
        <v>243</v>
      </c>
      <c r="S38" s="72">
        <v>194992.25</v>
      </c>
      <c r="T38" s="72">
        <v>10262.75</v>
      </c>
      <c r="U38" s="72">
        <v>0</v>
      </c>
      <c r="V38" s="72">
        <v>0</v>
      </c>
      <c r="W38" s="72">
        <v>205255</v>
      </c>
      <c r="X38" s="72">
        <v>0</v>
      </c>
      <c r="Y38" s="72">
        <v>0</v>
      </c>
      <c r="Z38" s="72">
        <v>0</v>
      </c>
      <c r="AA38" s="72">
        <v>0</v>
      </c>
      <c r="AB38" s="72">
        <v>0</v>
      </c>
      <c r="AC38" s="72">
        <f t="shared" si="37"/>
        <v>194992.25</v>
      </c>
      <c r="AD38" s="72">
        <f t="shared" si="37"/>
        <v>10262.75</v>
      </c>
      <c r="AE38" s="72">
        <f t="shared" si="37"/>
        <v>0</v>
      </c>
      <c r="AF38" s="72">
        <f t="shared" si="37"/>
        <v>0</v>
      </c>
      <c r="AG38" s="72">
        <f t="shared" si="37"/>
        <v>205255</v>
      </c>
      <c r="AH38" s="69" t="s">
        <v>111</v>
      </c>
      <c r="AI38" s="68"/>
      <c r="AJ38" s="72">
        <v>194992.25</v>
      </c>
      <c r="AK38" s="77">
        <v>10262.75</v>
      </c>
    </row>
    <row r="39" spans="1:37" s="2" customFormat="1" ht="18.75" customHeight="1" x14ac:dyDescent="0.2">
      <c r="A39" s="6">
        <v>304793</v>
      </c>
      <c r="B39" s="11" t="s">
        <v>32</v>
      </c>
      <c r="C39" s="67">
        <v>3</v>
      </c>
      <c r="D39" s="68" t="s">
        <v>82</v>
      </c>
      <c r="E39" s="68" t="s">
        <v>213</v>
      </c>
      <c r="F39" s="67">
        <v>40</v>
      </c>
      <c r="G39" s="67">
        <v>304793</v>
      </c>
      <c r="H39" s="68" t="s">
        <v>130</v>
      </c>
      <c r="I39" s="68">
        <v>38507818</v>
      </c>
      <c r="J39" s="68" t="s">
        <v>131</v>
      </c>
      <c r="K39" s="69" t="s">
        <v>77</v>
      </c>
      <c r="L39" s="69" t="s">
        <v>269</v>
      </c>
      <c r="M39" s="70">
        <v>45254</v>
      </c>
      <c r="N39" s="70">
        <v>45273</v>
      </c>
      <c r="O39" s="71">
        <f t="shared" si="36"/>
        <v>0.95</v>
      </c>
      <c r="P39" s="69" t="s">
        <v>188</v>
      </c>
      <c r="Q39" s="69" t="s">
        <v>204</v>
      </c>
      <c r="R39" s="69" t="s">
        <v>243</v>
      </c>
      <c r="S39" s="72">
        <v>194992.25</v>
      </c>
      <c r="T39" s="72">
        <v>10262.75</v>
      </c>
      <c r="U39" s="72">
        <v>0</v>
      </c>
      <c r="V39" s="72">
        <v>0</v>
      </c>
      <c r="W39" s="72">
        <v>205255</v>
      </c>
      <c r="X39" s="72">
        <v>0</v>
      </c>
      <c r="Y39" s="72">
        <v>0</v>
      </c>
      <c r="Z39" s="72">
        <v>0</v>
      </c>
      <c r="AA39" s="72">
        <v>0</v>
      </c>
      <c r="AB39" s="72">
        <v>0</v>
      </c>
      <c r="AC39" s="72">
        <f t="shared" si="37"/>
        <v>194992.25</v>
      </c>
      <c r="AD39" s="72">
        <f t="shared" si="37"/>
        <v>10262.75</v>
      </c>
      <c r="AE39" s="72">
        <f t="shared" si="37"/>
        <v>0</v>
      </c>
      <c r="AF39" s="72">
        <f t="shared" si="37"/>
        <v>0</v>
      </c>
      <c r="AG39" s="72">
        <f t="shared" si="37"/>
        <v>205255</v>
      </c>
      <c r="AH39" s="69" t="s">
        <v>111</v>
      </c>
      <c r="AI39" s="68"/>
      <c r="AJ39" s="72">
        <v>194992.25</v>
      </c>
      <c r="AK39" s="77">
        <v>10262.75</v>
      </c>
    </row>
    <row r="40" spans="1:37" s="2" customFormat="1" ht="18.75" customHeight="1" x14ac:dyDescent="0.2">
      <c r="A40" s="6">
        <v>304839</v>
      </c>
      <c r="B40" s="11" t="s">
        <v>32</v>
      </c>
      <c r="C40" s="67">
        <v>4</v>
      </c>
      <c r="D40" s="68" t="s">
        <v>82</v>
      </c>
      <c r="E40" s="68" t="s">
        <v>213</v>
      </c>
      <c r="F40" s="67">
        <v>40</v>
      </c>
      <c r="G40" s="67">
        <v>304839</v>
      </c>
      <c r="H40" s="68" t="s">
        <v>132</v>
      </c>
      <c r="I40" s="68">
        <v>38404456</v>
      </c>
      <c r="J40" s="68" t="s">
        <v>133</v>
      </c>
      <c r="K40" s="69" t="s">
        <v>77</v>
      </c>
      <c r="L40" s="69" t="s">
        <v>270</v>
      </c>
      <c r="M40" s="70">
        <v>45254</v>
      </c>
      <c r="N40" s="70">
        <v>45273</v>
      </c>
      <c r="O40" s="71">
        <f t="shared" si="36"/>
        <v>0.95</v>
      </c>
      <c r="P40" s="69" t="s">
        <v>189</v>
      </c>
      <c r="Q40" s="69" t="s">
        <v>204</v>
      </c>
      <c r="R40" s="69" t="s">
        <v>243</v>
      </c>
      <c r="S40" s="72">
        <v>194992.25</v>
      </c>
      <c r="T40" s="72">
        <v>10262.75</v>
      </c>
      <c r="U40" s="72">
        <v>0</v>
      </c>
      <c r="V40" s="72">
        <v>0</v>
      </c>
      <c r="W40" s="72">
        <v>205255</v>
      </c>
      <c r="X40" s="72">
        <v>0</v>
      </c>
      <c r="Y40" s="72">
        <v>0</v>
      </c>
      <c r="Z40" s="72">
        <v>0</v>
      </c>
      <c r="AA40" s="72">
        <v>0</v>
      </c>
      <c r="AB40" s="72">
        <v>0</v>
      </c>
      <c r="AC40" s="72">
        <f t="shared" si="37"/>
        <v>194992.25</v>
      </c>
      <c r="AD40" s="72">
        <f t="shared" si="37"/>
        <v>10262.75</v>
      </c>
      <c r="AE40" s="72">
        <f t="shared" si="37"/>
        <v>0</v>
      </c>
      <c r="AF40" s="72">
        <f t="shared" si="37"/>
        <v>0</v>
      </c>
      <c r="AG40" s="72">
        <f t="shared" si="37"/>
        <v>205255</v>
      </c>
      <c r="AH40" s="69" t="s">
        <v>111</v>
      </c>
      <c r="AI40" s="68"/>
      <c r="AJ40" s="72">
        <v>194992.25</v>
      </c>
      <c r="AK40" s="77">
        <v>10262.75</v>
      </c>
    </row>
    <row r="41" spans="1:37" s="2" customFormat="1" ht="18.75" customHeight="1" x14ac:dyDescent="0.2">
      <c r="A41" s="6">
        <v>304919</v>
      </c>
      <c r="B41" s="11" t="s">
        <v>32</v>
      </c>
      <c r="C41" s="67">
        <v>5</v>
      </c>
      <c r="D41" s="68" t="s">
        <v>82</v>
      </c>
      <c r="E41" s="68" t="s">
        <v>213</v>
      </c>
      <c r="F41" s="67">
        <v>40</v>
      </c>
      <c r="G41" s="67">
        <v>304919</v>
      </c>
      <c r="H41" s="68" t="s">
        <v>134</v>
      </c>
      <c r="I41" s="68">
        <v>38507273</v>
      </c>
      <c r="J41" s="68" t="s">
        <v>135</v>
      </c>
      <c r="K41" s="69" t="s">
        <v>77</v>
      </c>
      <c r="L41" s="69" t="s">
        <v>271</v>
      </c>
      <c r="M41" s="70">
        <v>45254</v>
      </c>
      <c r="N41" s="70">
        <v>45273</v>
      </c>
      <c r="O41" s="71">
        <f t="shared" si="36"/>
        <v>0.95</v>
      </c>
      <c r="P41" s="69" t="s">
        <v>190</v>
      </c>
      <c r="Q41" s="69" t="s">
        <v>204</v>
      </c>
      <c r="R41" s="69">
        <v>163</v>
      </c>
      <c r="S41" s="72">
        <v>194992.25</v>
      </c>
      <c r="T41" s="72">
        <v>10262.75</v>
      </c>
      <c r="U41" s="72">
        <v>0</v>
      </c>
      <c r="V41" s="72">
        <v>0</v>
      </c>
      <c r="W41" s="72">
        <v>205255</v>
      </c>
      <c r="X41" s="72">
        <v>0</v>
      </c>
      <c r="Y41" s="72">
        <v>0</v>
      </c>
      <c r="Z41" s="72">
        <v>0</v>
      </c>
      <c r="AA41" s="72">
        <v>0</v>
      </c>
      <c r="AB41" s="72">
        <v>0</v>
      </c>
      <c r="AC41" s="72">
        <f t="shared" si="37"/>
        <v>194992.25</v>
      </c>
      <c r="AD41" s="72">
        <f t="shared" si="37"/>
        <v>10262.75</v>
      </c>
      <c r="AE41" s="72">
        <f t="shared" si="37"/>
        <v>0</v>
      </c>
      <c r="AF41" s="72">
        <f t="shared" si="37"/>
        <v>0</v>
      </c>
      <c r="AG41" s="72">
        <f t="shared" si="37"/>
        <v>205255</v>
      </c>
      <c r="AH41" s="69" t="s">
        <v>111</v>
      </c>
      <c r="AI41" s="68"/>
      <c r="AJ41" s="72">
        <v>194992.25</v>
      </c>
      <c r="AK41" s="77">
        <v>10262.75</v>
      </c>
    </row>
    <row r="42" spans="1:37" s="2" customFormat="1" ht="18.75" customHeight="1" x14ac:dyDescent="0.2">
      <c r="A42" s="6">
        <v>304967</v>
      </c>
      <c r="B42" s="11" t="s">
        <v>32</v>
      </c>
      <c r="C42" s="67">
        <v>6</v>
      </c>
      <c r="D42" s="68" t="s">
        <v>82</v>
      </c>
      <c r="E42" s="68" t="s">
        <v>213</v>
      </c>
      <c r="F42" s="67">
        <v>40</v>
      </c>
      <c r="G42" s="67">
        <v>304967</v>
      </c>
      <c r="H42" s="68" t="s">
        <v>136</v>
      </c>
      <c r="I42" s="68">
        <v>48767203</v>
      </c>
      <c r="J42" s="68" t="s">
        <v>137</v>
      </c>
      <c r="K42" s="69" t="s">
        <v>77</v>
      </c>
      <c r="L42" s="69" t="s">
        <v>272</v>
      </c>
      <c r="M42" s="70">
        <v>45254</v>
      </c>
      <c r="N42" s="70">
        <v>45273</v>
      </c>
      <c r="O42" s="71">
        <f t="shared" si="36"/>
        <v>0.95</v>
      </c>
      <c r="P42" s="69" t="s">
        <v>187</v>
      </c>
      <c r="Q42" s="69" t="s">
        <v>204</v>
      </c>
      <c r="R42" s="69">
        <v>127</v>
      </c>
      <c r="S42" s="72">
        <v>194992.25</v>
      </c>
      <c r="T42" s="72">
        <v>10262.75</v>
      </c>
      <c r="U42" s="72">
        <v>0</v>
      </c>
      <c r="V42" s="72">
        <v>0</v>
      </c>
      <c r="W42" s="72">
        <v>205255</v>
      </c>
      <c r="X42" s="72">
        <v>0</v>
      </c>
      <c r="Y42" s="72">
        <v>0</v>
      </c>
      <c r="Z42" s="72">
        <v>0</v>
      </c>
      <c r="AA42" s="72">
        <v>0</v>
      </c>
      <c r="AB42" s="72">
        <v>0</v>
      </c>
      <c r="AC42" s="72">
        <f t="shared" si="37"/>
        <v>194992.25</v>
      </c>
      <c r="AD42" s="72">
        <f t="shared" si="37"/>
        <v>10262.75</v>
      </c>
      <c r="AE42" s="72">
        <f t="shared" si="37"/>
        <v>0</v>
      </c>
      <c r="AF42" s="72">
        <f t="shared" si="37"/>
        <v>0</v>
      </c>
      <c r="AG42" s="72">
        <f t="shared" si="37"/>
        <v>205255</v>
      </c>
      <c r="AH42" s="69" t="s">
        <v>111</v>
      </c>
      <c r="AI42" s="68"/>
      <c r="AJ42" s="72">
        <v>194992.25</v>
      </c>
      <c r="AK42" s="77">
        <v>10262.75</v>
      </c>
    </row>
    <row r="43" spans="1:37" s="2" customFormat="1" ht="18.75" customHeight="1" x14ac:dyDescent="0.2">
      <c r="A43" s="6">
        <v>305045</v>
      </c>
      <c r="B43" s="11" t="s">
        <v>32</v>
      </c>
      <c r="C43" s="67">
        <v>7</v>
      </c>
      <c r="D43" s="68" t="s">
        <v>82</v>
      </c>
      <c r="E43" s="68" t="s">
        <v>213</v>
      </c>
      <c r="F43" s="67">
        <v>40</v>
      </c>
      <c r="G43" s="67">
        <v>305045</v>
      </c>
      <c r="H43" s="68" t="s">
        <v>138</v>
      </c>
      <c r="I43" s="68">
        <v>38405168</v>
      </c>
      <c r="J43" s="68" t="s">
        <v>139</v>
      </c>
      <c r="K43" s="69" t="s">
        <v>77</v>
      </c>
      <c r="L43" s="69" t="s">
        <v>273</v>
      </c>
      <c r="M43" s="70">
        <v>45254</v>
      </c>
      <c r="N43" s="70">
        <v>45273</v>
      </c>
      <c r="O43" s="71">
        <f t="shared" si="36"/>
        <v>0.95</v>
      </c>
      <c r="P43" s="69" t="s">
        <v>191</v>
      </c>
      <c r="Q43" s="69" t="s">
        <v>204</v>
      </c>
      <c r="R43" s="69" t="s">
        <v>243</v>
      </c>
      <c r="S43" s="72">
        <v>194992.25</v>
      </c>
      <c r="T43" s="72">
        <v>10262.75</v>
      </c>
      <c r="U43" s="72">
        <v>0</v>
      </c>
      <c r="V43" s="72">
        <v>0</v>
      </c>
      <c r="W43" s="72">
        <v>205255</v>
      </c>
      <c r="X43" s="72">
        <v>0</v>
      </c>
      <c r="Y43" s="72">
        <v>0</v>
      </c>
      <c r="Z43" s="72">
        <v>0</v>
      </c>
      <c r="AA43" s="72">
        <v>0</v>
      </c>
      <c r="AB43" s="72">
        <v>0</v>
      </c>
      <c r="AC43" s="72">
        <f t="shared" si="37"/>
        <v>194992.25</v>
      </c>
      <c r="AD43" s="72">
        <f t="shared" si="37"/>
        <v>10262.75</v>
      </c>
      <c r="AE43" s="72">
        <f t="shared" si="37"/>
        <v>0</v>
      </c>
      <c r="AF43" s="72">
        <f t="shared" si="37"/>
        <v>0</v>
      </c>
      <c r="AG43" s="72">
        <f t="shared" si="37"/>
        <v>205255</v>
      </c>
      <c r="AH43" s="69" t="s">
        <v>111</v>
      </c>
      <c r="AI43" s="68"/>
      <c r="AJ43" s="72">
        <v>194992.25</v>
      </c>
      <c r="AK43" s="77">
        <v>10262.75</v>
      </c>
    </row>
    <row r="44" spans="1:37" s="2" customFormat="1" ht="18.75" customHeight="1" thickBot="1" x14ac:dyDescent="0.25">
      <c r="A44" s="6">
        <v>305046</v>
      </c>
      <c r="B44" s="11" t="s">
        <v>32</v>
      </c>
      <c r="C44" s="67">
        <v>8</v>
      </c>
      <c r="D44" s="68" t="s">
        <v>82</v>
      </c>
      <c r="E44" s="68" t="s">
        <v>213</v>
      </c>
      <c r="F44" s="67">
        <v>40</v>
      </c>
      <c r="G44" s="67">
        <v>305046</v>
      </c>
      <c r="H44" s="68" t="s">
        <v>140</v>
      </c>
      <c r="I44" s="68">
        <v>38401190</v>
      </c>
      <c r="J44" s="68" t="s">
        <v>141</v>
      </c>
      <c r="K44" s="69" t="s">
        <v>77</v>
      </c>
      <c r="L44" s="69" t="s">
        <v>274</v>
      </c>
      <c r="M44" s="70">
        <v>45254</v>
      </c>
      <c r="N44" s="70">
        <v>45273</v>
      </c>
      <c r="O44" s="71">
        <f t="shared" si="36"/>
        <v>0.95</v>
      </c>
      <c r="P44" s="69" t="s">
        <v>190</v>
      </c>
      <c r="Q44" s="69" t="s">
        <v>204</v>
      </c>
      <c r="R44" s="69" t="s">
        <v>243</v>
      </c>
      <c r="S44" s="72">
        <v>194992.25</v>
      </c>
      <c r="T44" s="72">
        <v>10262.75</v>
      </c>
      <c r="U44" s="72">
        <v>0</v>
      </c>
      <c r="V44" s="72">
        <v>0</v>
      </c>
      <c r="W44" s="72">
        <v>205255</v>
      </c>
      <c r="X44" s="72">
        <v>0</v>
      </c>
      <c r="Y44" s="72">
        <v>0</v>
      </c>
      <c r="Z44" s="72">
        <v>0</v>
      </c>
      <c r="AA44" s="72">
        <v>0</v>
      </c>
      <c r="AB44" s="72">
        <v>0</v>
      </c>
      <c r="AC44" s="72">
        <f t="shared" si="37"/>
        <v>194992.25</v>
      </c>
      <c r="AD44" s="72">
        <f t="shared" si="37"/>
        <v>10262.75</v>
      </c>
      <c r="AE44" s="72">
        <f t="shared" si="37"/>
        <v>0</v>
      </c>
      <c r="AF44" s="72">
        <f t="shared" si="37"/>
        <v>0</v>
      </c>
      <c r="AG44" s="72">
        <f t="shared" si="37"/>
        <v>205255</v>
      </c>
      <c r="AH44" s="69" t="s">
        <v>111</v>
      </c>
      <c r="AI44" s="68"/>
      <c r="AJ44" s="72">
        <v>194992.25</v>
      </c>
      <c r="AK44" s="77">
        <v>10262.75</v>
      </c>
    </row>
    <row r="45" spans="1:37" s="5" customFormat="1" ht="40.5" customHeight="1" thickTop="1" thickBot="1" x14ac:dyDescent="0.3">
      <c r="A45" s="19"/>
      <c r="B45" s="20" t="s">
        <v>37</v>
      </c>
      <c r="C45" s="21">
        <f>COUNT(C37:C44)</f>
        <v>8</v>
      </c>
      <c r="D45" s="22"/>
      <c r="E45" s="22"/>
      <c r="F45" s="21"/>
      <c r="G45" s="21"/>
      <c r="H45" s="22"/>
      <c r="I45" s="22"/>
      <c r="J45" s="22"/>
      <c r="K45" s="23"/>
      <c r="L45" s="23"/>
      <c r="M45" s="24"/>
      <c r="N45" s="24"/>
      <c r="O45" s="25"/>
      <c r="P45" s="23"/>
      <c r="Q45" s="23"/>
      <c r="R45" s="23"/>
      <c r="S45" s="26">
        <f>SUM(S37:S44)</f>
        <v>1559938</v>
      </c>
      <c r="T45" s="26">
        <f t="shared" ref="T45:AG45" si="38">SUM(T37:T44)</f>
        <v>82102</v>
      </c>
      <c r="U45" s="26">
        <f t="shared" si="38"/>
        <v>0</v>
      </c>
      <c r="V45" s="26">
        <f t="shared" si="38"/>
        <v>0</v>
      </c>
      <c r="W45" s="26">
        <f t="shared" si="38"/>
        <v>1642040</v>
      </c>
      <c r="X45" s="26">
        <f t="shared" si="38"/>
        <v>0</v>
      </c>
      <c r="Y45" s="26">
        <f t="shared" si="38"/>
        <v>0</v>
      </c>
      <c r="Z45" s="26">
        <f t="shared" si="38"/>
        <v>0</v>
      </c>
      <c r="AA45" s="26">
        <f t="shared" si="38"/>
        <v>0</v>
      </c>
      <c r="AB45" s="26">
        <f t="shared" si="38"/>
        <v>0</v>
      </c>
      <c r="AC45" s="26">
        <f t="shared" si="38"/>
        <v>1559938</v>
      </c>
      <c r="AD45" s="26">
        <f t="shared" si="38"/>
        <v>82102</v>
      </c>
      <c r="AE45" s="26">
        <f t="shared" si="38"/>
        <v>0</v>
      </c>
      <c r="AF45" s="26">
        <f t="shared" si="38"/>
        <v>0</v>
      </c>
      <c r="AG45" s="26">
        <f t="shared" si="38"/>
        <v>1642040</v>
      </c>
      <c r="AH45" s="23"/>
      <c r="AI45" s="26"/>
      <c r="AJ45" s="26">
        <f t="shared" ref="AJ45" si="39">SUM(AJ37:AJ44)</f>
        <v>1559938</v>
      </c>
      <c r="AK45" s="27">
        <f t="shared" ref="AK45" si="40">SUM(AK37:AK44)</f>
        <v>82102</v>
      </c>
    </row>
    <row r="46" spans="1:37" s="2" customFormat="1" ht="18.75" customHeight="1" thickTop="1" x14ac:dyDescent="0.2">
      <c r="A46" s="6">
        <v>302309</v>
      </c>
      <c r="B46" s="11" t="s">
        <v>31</v>
      </c>
      <c r="C46" s="67">
        <v>1</v>
      </c>
      <c r="D46" s="68" t="s">
        <v>82</v>
      </c>
      <c r="E46" s="68" t="s">
        <v>213</v>
      </c>
      <c r="F46" s="67">
        <v>40</v>
      </c>
      <c r="G46" s="67">
        <v>302309</v>
      </c>
      <c r="H46" s="68" t="s">
        <v>143</v>
      </c>
      <c r="I46" s="68">
        <v>48460089</v>
      </c>
      <c r="J46" s="68" t="s">
        <v>144</v>
      </c>
      <c r="K46" s="69" t="s">
        <v>77</v>
      </c>
      <c r="L46" s="69" t="s">
        <v>275</v>
      </c>
      <c r="M46" s="70">
        <v>45258</v>
      </c>
      <c r="N46" s="70">
        <v>45273</v>
      </c>
      <c r="O46" s="71">
        <v>0.95</v>
      </c>
      <c r="P46" s="69" t="s">
        <v>192</v>
      </c>
      <c r="Q46" s="69" t="s">
        <v>200</v>
      </c>
      <c r="R46" s="69" t="s">
        <v>243</v>
      </c>
      <c r="S46" s="72">
        <v>194992.25</v>
      </c>
      <c r="T46" s="72">
        <v>10262.75</v>
      </c>
      <c r="U46" s="72">
        <v>0</v>
      </c>
      <c r="V46" s="72">
        <v>0</v>
      </c>
      <c r="W46" s="72">
        <v>205255</v>
      </c>
      <c r="X46" s="72">
        <v>0</v>
      </c>
      <c r="Y46" s="72">
        <v>0</v>
      </c>
      <c r="Z46" s="72">
        <v>0</v>
      </c>
      <c r="AA46" s="72">
        <v>0</v>
      </c>
      <c r="AB46" s="72">
        <v>0</v>
      </c>
      <c r="AC46" s="72">
        <v>194992.25</v>
      </c>
      <c r="AD46" s="72">
        <v>10262.75</v>
      </c>
      <c r="AE46" s="72">
        <v>0</v>
      </c>
      <c r="AF46" s="72">
        <v>0</v>
      </c>
      <c r="AG46" s="72">
        <v>205255</v>
      </c>
      <c r="AH46" s="69" t="s">
        <v>111</v>
      </c>
      <c r="AI46" s="68"/>
      <c r="AJ46" s="72">
        <v>0</v>
      </c>
      <c r="AK46" s="77">
        <v>0</v>
      </c>
    </row>
    <row r="47" spans="1:37" s="2" customFormat="1" ht="18.75" customHeight="1" thickBot="1" x14ac:dyDescent="0.25">
      <c r="A47" s="6">
        <v>304459</v>
      </c>
      <c r="B47" s="11" t="s">
        <v>31</v>
      </c>
      <c r="C47" s="67">
        <v>2</v>
      </c>
      <c r="D47" s="68" t="s">
        <v>82</v>
      </c>
      <c r="E47" s="68" t="s">
        <v>213</v>
      </c>
      <c r="F47" s="67">
        <v>40</v>
      </c>
      <c r="G47" s="67">
        <v>304459</v>
      </c>
      <c r="H47" s="68" t="s">
        <v>145</v>
      </c>
      <c r="I47" s="68">
        <v>35331210</v>
      </c>
      <c r="J47" s="68" t="s">
        <v>146</v>
      </c>
      <c r="K47" s="69" t="s">
        <v>77</v>
      </c>
      <c r="L47" s="69" t="s">
        <v>215</v>
      </c>
      <c r="M47" s="70">
        <v>45258</v>
      </c>
      <c r="N47" s="70">
        <v>45273</v>
      </c>
      <c r="O47" s="71">
        <v>0.95</v>
      </c>
      <c r="P47" s="69" t="s">
        <v>193</v>
      </c>
      <c r="Q47" s="69" t="s">
        <v>200</v>
      </c>
      <c r="R47" s="69" t="s">
        <v>243</v>
      </c>
      <c r="S47" s="72">
        <v>194992.25</v>
      </c>
      <c r="T47" s="72">
        <v>10262.75</v>
      </c>
      <c r="U47" s="72">
        <v>0</v>
      </c>
      <c r="V47" s="72">
        <v>0</v>
      </c>
      <c r="W47" s="72">
        <v>205255</v>
      </c>
      <c r="X47" s="72">
        <v>0</v>
      </c>
      <c r="Y47" s="72">
        <v>0</v>
      </c>
      <c r="Z47" s="72">
        <v>0</v>
      </c>
      <c r="AA47" s="72">
        <v>0</v>
      </c>
      <c r="AB47" s="72">
        <v>0</v>
      </c>
      <c r="AC47" s="72">
        <v>194992.25</v>
      </c>
      <c r="AD47" s="72">
        <v>10262.75</v>
      </c>
      <c r="AE47" s="72">
        <v>0</v>
      </c>
      <c r="AF47" s="72">
        <v>0</v>
      </c>
      <c r="AG47" s="72">
        <v>205255</v>
      </c>
      <c r="AH47" s="69" t="s">
        <v>111</v>
      </c>
      <c r="AI47" s="68"/>
      <c r="AJ47" s="72">
        <v>0</v>
      </c>
      <c r="AK47" s="77">
        <v>0</v>
      </c>
    </row>
    <row r="48" spans="1:37" s="5" customFormat="1" ht="40.5" customHeight="1" thickTop="1" thickBot="1" x14ac:dyDescent="0.3">
      <c r="A48" s="19"/>
      <c r="B48" s="20" t="s">
        <v>19</v>
      </c>
      <c r="C48" s="21">
        <f>COUNT(C46:C47)</f>
        <v>2</v>
      </c>
      <c r="D48" s="22"/>
      <c r="E48" s="22"/>
      <c r="F48" s="21"/>
      <c r="G48" s="21"/>
      <c r="H48" s="22"/>
      <c r="I48" s="22"/>
      <c r="J48" s="22"/>
      <c r="K48" s="23"/>
      <c r="L48" s="23"/>
      <c r="M48" s="24"/>
      <c r="N48" s="24"/>
      <c r="O48" s="25"/>
      <c r="P48" s="23"/>
      <c r="Q48" s="23"/>
      <c r="R48" s="23"/>
      <c r="S48" s="26">
        <f>SUM(S46:S47)</f>
        <v>389984.5</v>
      </c>
      <c r="T48" s="26">
        <f t="shared" ref="T48:AG48" si="41">SUM(T46:T47)</f>
        <v>20525.5</v>
      </c>
      <c r="U48" s="26">
        <f t="shared" si="41"/>
        <v>0</v>
      </c>
      <c r="V48" s="26">
        <f t="shared" si="41"/>
        <v>0</v>
      </c>
      <c r="W48" s="26">
        <f t="shared" si="41"/>
        <v>410510</v>
      </c>
      <c r="X48" s="26">
        <f t="shared" si="41"/>
        <v>0</v>
      </c>
      <c r="Y48" s="26">
        <f t="shared" si="41"/>
        <v>0</v>
      </c>
      <c r="Z48" s="26">
        <f t="shared" si="41"/>
        <v>0</v>
      </c>
      <c r="AA48" s="26">
        <f t="shared" si="41"/>
        <v>0</v>
      </c>
      <c r="AB48" s="26">
        <f t="shared" si="41"/>
        <v>0</v>
      </c>
      <c r="AC48" s="26">
        <f t="shared" si="41"/>
        <v>389984.5</v>
      </c>
      <c r="AD48" s="26">
        <f t="shared" si="41"/>
        <v>20525.5</v>
      </c>
      <c r="AE48" s="26">
        <f t="shared" si="41"/>
        <v>0</v>
      </c>
      <c r="AF48" s="26">
        <f t="shared" si="41"/>
        <v>0</v>
      </c>
      <c r="AG48" s="26">
        <f t="shared" si="41"/>
        <v>410510</v>
      </c>
      <c r="AH48" s="23"/>
      <c r="AI48" s="26"/>
      <c r="AJ48" s="26">
        <f t="shared" ref="AJ48" si="42">SUM(AJ46:AJ47)</f>
        <v>0</v>
      </c>
      <c r="AK48" s="27">
        <f t="shared" ref="AK48" si="43">SUM(AK46:AK47)</f>
        <v>0</v>
      </c>
    </row>
    <row r="49" spans="1:37" s="2" customFormat="1" ht="18.75" customHeight="1" thickTop="1" x14ac:dyDescent="0.2">
      <c r="A49" s="6">
        <v>301613</v>
      </c>
      <c r="B49" s="11" t="s">
        <v>142</v>
      </c>
      <c r="C49" s="67">
        <v>1</v>
      </c>
      <c r="D49" s="68" t="s">
        <v>82</v>
      </c>
      <c r="E49" s="68" t="s">
        <v>213</v>
      </c>
      <c r="F49" s="67">
        <v>40</v>
      </c>
      <c r="G49" s="67">
        <v>301613</v>
      </c>
      <c r="H49" s="68" t="s">
        <v>147</v>
      </c>
      <c r="I49" s="68">
        <v>46896180</v>
      </c>
      <c r="J49" s="68" t="s">
        <v>148</v>
      </c>
      <c r="K49" s="69" t="s">
        <v>77</v>
      </c>
      <c r="L49" s="69" t="s">
        <v>276</v>
      </c>
      <c r="M49" s="70">
        <v>45258</v>
      </c>
      <c r="N49" s="70">
        <v>45273</v>
      </c>
      <c r="O49" s="71">
        <f t="shared" ref="O49:O56" si="44">AC49/(AC49+AD49+AE49)</f>
        <v>0.95</v>
      </c>
      <c r="P49" s="69" t="s">
        <v>194</v>
      </c>
      <c r="Q49" s="69" t="s">
        <v>202</v>
      </c>
      <c r="R49" s="69" t="s">
        <v>243</v>
      </c>
      <c r="S49" s="72">
        <v>194992.25</v>
      </c>
      <c r="T49" s="72">
        <v>10262.75</v>
      </c>
      <c r="U49" s="72">
        <v>0</v>
      </c>
      <c r="V49" s="72">
        <v>0</v>
      </c>
      <c r="W49" s="72">
        <v>205255</v>
      </c>
      <c r="X49" s="72">
        <v>0</v>
      </c>
      <c r="Y49" s="72">
        <v>0</v>
      </c>
      <c r="Z49" s="72">
        <v>0</v>
      </c>
      <c r="AA49" s="72">
        <v>0</v>
      </c>
      <c r="AB49" s="72">
        <v>0</v>
      </c>
      <c r="AC49" s="72">
        <f t="shared" ref="AC49:AG56" si="45">S49+X49</f>
        <v>194992.25</v>
      </c>
      <c r="AD49" s="72">
        <f t="shared" si="45"/>
        <v>10262.75</v>
      </c>
      <c r="AE49" s="72">
        <f t="shared" si="45"/>
        <v>0</v>
      </c>
      <c r="AF49" s="72">
        <f t="shared" si="45"/>
        <v>0</v>
      </c>
      <c r="AG49" s="72">
        <f t="shared" si="45"/>
        <v>205255</v>
      </c>
      <c r="AH49" s="69" t="s">
        <v>111</v>
      </c>
      <c r="AI49" s="68" t="s">
        <v>291</v>
      </c>
      <c r="AJ49" s="72">
        <v>194992.25</v>
      </c>
      <c r="AK49" s="77">
        <v>10262.75</v>
      </c>
    </row>
    <row r="50" spans="1:37" s="2" customFormat="1" ht="18.75" customHeight="1" x14ac:dyDescent="0.2">
      <c r="A50" s="6">
        <v>303605</v>
      </c>
      <c r="B50" s="11" t="s">
        <v>142</v>
      </c>
      <c r="C50" s="67">
        <v>2</v>
      </c>
      <c r="D50" s="68" t="s">
        <v>82</v>
      </c>
      <c r="E50" s="68" t="s">
        <v>213</v>
      </c>
      <c r="F50" s="67">
        <v>40</v>
      </c>
      <c r="G50" s="67">
        <v>303605</v>
      </c>
      <c r="H50" s="68" t="s">
        <v>149</v>
      </c>
      <c r="I50" s="68">
        <v>38557719</v>
      </c>
      <c r="J50" s="68" t="s">
        <v>150</v>
      </c>
      <c r="K50" s="69" t="s">
        <v>77</v>
      </c>
      <c r="L50" s="69" t="s">
        <v>277</v>
      </c>
      <c r="M50" s="70">
        <v>45258</v>
      </c>
      <c r="N50" s="70">
        <v>45273</v>
      </c>
      <c r="O50" s="71">
        <f t="shared" si="44"/>
        <v>0.95</v>
      </c>
      <c r="P50" s="69" t="s">
        <v>194</v>
      </c>
      <c r="Q50" s="69" t="s">
        <v>202</v>
      </c>
      <c r="R50" s="69" t="s">
        <v>243</v>
      </c>
      <c r="S50" s="72">
        <v>194992.25</v>
      </c>
      <c r="T50" s="72">
        <v>10262.75</v>
      </c>
      <c r="U50" s="72">
        <v>0</v>
      </c>
      <c r="V50" s="72">
        <v>0</v>
      </c>
      <c r="W50" s="72">
        <v>205255</v>
      </c>
      <c r="X50" s="72">
        <v>0</v>
      </c>
      <c r="Y50" s="72">
        <v>0</v>
      </c>
      <c r="Z50" s="72">
        <v>0</v>
      </c>
      <c r="AA50" s="72">
        <v>0</v>
      </c>
      <c r="AB50" s="72">
        <v>0</v>
      </c>
      <c r="AC50" s="72">
        <f t="shared" si="45"/>
        <v>194992.25</v>
      </c>
      <c r="AD50" s="72">
        <f t="shared" si="45"/>
        <v>10262.75</v>
      </c>
      <c r="AE50" s="72">
        <f t="shared" si="45"/>
        <v>0</v>
      </c>
      <c r="AF50" s="72">
        <f t="shared" si="45"/>
        <v>0</v>
      </c>
      <c r="AG50" s="72">
        <f t="shared" si="45"/>
        <v>205255</v>
      </c>
      <c r="AH50" s="69" t="s">
        <v>111</v>
      </c>
      <c r="AI50" s="68" t="s">
        <v>291</v>
      </c>
      <c r="AJ50" s="72">
        <v>194992.25</v>
      </c>
      <c r="AK50" s="77">
        <v>10262.75</v>
      </c>
    </row>
    <row r="51" spans="1:37" s="2" customFormat="1" ht="18.75" customHeight="1" x14ac:dyDescent="0.2">
      <c r="A51" s="6">
        <v>304189</v>
      </c>
      <c r="B51" s="11" t="s">
        <v>142</v>
      </c>
      <c r="C51" s="67">
        <v>3</v>
      </c>
      <c r="D51" s="68" t="s">
        <v>82</v>
      </c>
      <c r="E51" s="68" t="s">
        <v>213</v>
      </c>
      <c r="F51" s="67">
        <v>40</v>
      </c>
      <c r="G51" s="67">
        <v>304189</v>
      </c>
      <c r="H51" s="68" t="s">
        <v>151</v>
      </c>
      <c r="I51" s="68">
        <v>47596628</v>
      </c>
      <c r="J51" s="68" t="s">
        <v>152</v>
      </c>
      <c r="K51" s="69" t="s">
        <v>77</v>
      </c>
      <c r="L51" s="69" t="s">
        <v>216</v>
      </c>
      <c r="M51" s="70">
        <v>45257</v>
      </c>
      <c r="N51" s="70">
        <v>45273</v>
      </c>
      <c r="O51" s="71">
        <f t="shared" si="44"/>
        <v>0.95</v>
      </c>
      <c r="P51" s="69" t="s">
        <v>195</v>
      </c>
      <c r="Q51" s="69" t="s">
        <v>202</v>
      </c>
      <c r="R51" s="69" t="s">
        <v>243</v>
      </c>
      <c r="S51" s="72">
        <v>194992.25</v>
      </c>
      <c r="T51" s="72">
        <v>10262.75</v>
      </c>
      <c r="U51" s="72">
        <v>0</v>
      </c>
      <c r="V51" s="72">
        <v>0</v>
      </c>
      <c r="W51" s="72">
        <v>205255</v>
      </c>
      <c r="X51" s="72">
        <v>0</v>
      </c>
      <c r="Y51" s="72">
        <v>0</v>
      </c>
      <c r="Z51" s="72">
        <v>0</v>
      </c>
      <c r="AA51" s="72">
        <v>0</v>
      </c>
      <c r="AB51" s="72">
        <v>0</v>
      </c>
      <c r="AC51" s="72">
        <f t="shared" si="45"/>
        <v>194992.25</v>
      </c>
      <c r="AD51" s="72">
        <f t="shared" si="45"/>
        <v>10262.75</v>
      </c>
      <c r="AE51" s="72">
        <f t="shared" si="45"/>
        <v>0</v>
      </c>
      <c r="AF51" s="72">
        <f t="shared" si="45"/>
        <v>0</v>
      </c>
      <c r="AG51" s="72">
        <f t="shared" si="45"/>
        <v>205255</v>
      </c>
      <c r="AH51" s="69" t="s">
        <v>111</v>
      </c>
      <c r="AI51" s="68" t="s">
        <v>291</v>
      </c>
      <c r="AJ51" s="72">
        <v>194992.25</v>
      </c>
      <c r="AK51" s="77">
        <v>10262.75</v>
      </c>
    </row>
    <row r="52" spans="1:37" s="2" customFormat="1" ht="18.75" customHeight="1" x14ac:dyDescent="0.2">
      <c r="A52" s="6">
        <v>304315</v>
      </c>
      <c r="B52" s="11" t="s">
        <v>142</v>
      </c>
      <c r="C52" s="67">
        <v>4</v>
      </c>
      <c r="D52" s="68" t="s">
        <v>82</v>
      </c>
      <c r="E52" s="68" t="s">
        <v>213</v>
      </c>
      <c r="F52" s="67">
        <v>40</v>
      </c>
      <c r="G52" s="67">
        <v>304315</v>
      </c>
      <c r="H52" s="68" t="s">
        <v>153</v>
      </c>
      <c r="I52" s="68">
        <v>36256655</v>
      </c>
      <c r="J52" s="68" t="s">
        <v>154</v>
      </c>
      <c r="K52" s="69" t="s">
        <v>77</v>
      </c>
      <c r="L52" s="69" t="s">
        <v>278</v>
      </c>
      <c r="M52" s="70">
        <v>45257</v>
      </c>
      <c r="N52" s="70">
        <v>45273</v>
      </c>
      <c r="O52" s="71">
        <f t="shared" si="44"/>
        <v>0.95</v>
      </c>
      <c r="P52" s="69" t="s">
        <v>168</v>
      </c>
      <c r="Q52" s="69" t="s">
        <v>202</v>
      </c>
      <c r="R52" s="69" t="s">
        <v>243</v>
      </c>
      <c r="S52" s="72">
        <v>194992.25</v>
      </c>
      <c r="T52" s="72">
        <v>10262.75</v>
      </c>
      <c r="U52" s="72">
        <v>0</v>
      </c>
      <c r="V52" s="72">
        <v>0</v>
      </c>
      <c r="W52" s="72">
        <v>205255</v>
      </c>
      <c r="X52" s="72">
        <v>0</v>
      </c>
      <c r="Y52" s="72">
        <v>0</v>
      </c>
      <c r="Z52" s="72">
        <v>0</v>
      </c>
      <c r="AA52" s="72">
        <v>0</v>
      </c>
      <c r="AB52" s="72">
        <v>0</v>
      </c>
      <c r="AC52" s="72">
        <f t="shared" si="45"/>
        <v>194992.25</v>
      </c>
      <c r="AD52" s="72">
        <f t="shared" si="45"/>
        <v>10262.75</v>
      </c>
      <c r="AE52" s="72">
        <f t="shared" si="45"/>
        <v>0</v>
      </c>
      <c r="AF52" s="72">
        <f t="shared" si="45"/>
        <v>0</v>
      </c>
      <c r="AG52" s="72">
        <f t="shared" si="45"/>
        <v>205255</v>
      </c>
      <c r="AH52" s="69" t="s">
        <v>111</v>
      </c>
      <c r="AI52" s="68" t="s">
        <v>292</v>
      </c>
      <c r="AJ52" s="72">
        <v>194992.25</v>
      </c>
      <c r="AK52" s="77">
        <v>10262.75</v>
      </c>
    </row>
    <row r="53" spans="1:37" s="2" customFormat="1" ht="18.75" customHeight="1" x14ac:dyDescent="0.2">
      <c r="A53" s="6">
        <v>304367</v>
      </c>
      <c r="B53" s="11" t="s">
        <v>142</v>
      </c>
      <c r="C53" s="67">
        <v>5</v>
      </c>
      <c r="D53" s="68" t="s">
        <v>82</v>
      </c>
      <c r="E53" s="68" t="s">
        <v>213</v>
      </c>
      <c r="F53" s="67">
        <v>40</v>
      </c>
      <c r="G53" s="67">
        <v>304367</v>
      </c>
      <c r="H53" s="68" t="s">
        <v>155</v>
      </c>
      <c r="I53" s="68">
        <v>37646265</v>
      </c>
      <c r="J53" s="68" t="s">
        <v>156</v>
      </c>
      <c r="K53" s="69" t="s">
        <v>77</v>
      </c>
      <c r="L53" s="69" t="s">
        <v>279</v>
      </c>
      <c r="M53" s="70">
        <v>45258</v>
      </c>
      <c r="N53" s="70">
        <v>45273</v>
      </c>
      <c r="O53" s="71">
        <f t="shared" si="44"/>
        <v>0.95</v>
      </c>
      <c r="P53" s="69" t="s">
        <v>195</v>
      </c>
      <c r="Q53" s="69" t="s">
        <v>202</v>
      </c>
      <c r="R53" s="69" t="s">
        <v>243</v>
      </c>
      <c r="S53" s="72">
        <v>194992.25</v>
      </c>
      <c r="T53" s="72">
        <v>10262.75</v>
      </c>
      <c r="U53" s="72">
        <v>0</v>
      </c>
      <c r="V53" s="72">
        <v>0</v>
      </c>
      <c r="W53" s="72">
        <v>205255</v>
      </c>
      <c r="X53" s="72">
        <v>0</v>
      </c>
      <c r="Y53" s="72">
        <v>0</v>
      </c>
      <c r="Z53" s="72">
        <v>0</v>
      </c>
      <c r="AA53" s="72">
        <v>0</v>
      </c>
      <c r="AB53" s="72">
        <v>0</v>
      </c>
      <c r="AC53" s="72">
        <f t="shared" si="45"/>
        <v>194992.25</v>
      </c>
      <c r="AD53" s="72">
        <f t="shared" si="45"/>
        <v>10262.75</v>
      </c>
      <c r="AE53" s="72">
        <f t="shared" si="45"/>
        <v>0</v>
      </c>
      <c r="AF53" s="72">
        <f t="shared" si="45"/>
        <v>0</v>
      </c>
      <c r="AG53" s="72">
        <f t="shared" si="45"/>
        <v>205255</v>
      </c>
      <c r="AH53" s="69" t="s">
        <v>111</v>
      </c>
      <c r="AI53" s="68" t="s">
        <v>291</v>
      </c>
      <c r="AJ53" s="72">
        <v>194992.25</v>
      </c>
      <c r="AK53" s="77">
        <v>10262.75</v>
      </c>
    </row>
    <row r="54" spans="1:37" s="2" customFormat="1" ht="18.75" customHeight="1" x14ac:dyDescent="0.2">
      <c r="A54" s="6">
        <v>304383</v>
      </c>
      <c r="B54" s="11" t="s">
        <v>142</v>
      </c>
      <c r="C54" s="67">
        <v>6</v>
      </c>
      <c r="D54" s="68" t="s">
        <v>82</v>
      </c>
      <c r="E54" s="68" t="s">
        <v>213</v>
      </c>
      <c r="F54" s="67">
        <v>40</v>
      </c>
      <c r="G54" s="67">
        <v>304383</v>
      </c>
      <c r="H54" s="68" t="s">
        <v>157</v>
      </c>
      <c r="I54" s="68">
        <v>46428790</v>
      </c>
      <c r="J54" s="68" t="s">
        <v>158</v>
      </c>
      <c r="K54" s="69" t="s">
        <v>77</v>
      </c>
      <c r="L54" s="69" t="s">
        <v>280</v>
      </c>
      <c r="M54" s="70">
        <v>45258</v>
      </c>
      <c r="N54" s="70">
        <v>45273</v>
      </c>
      <c r="O54" s="71">
        <f t="shared" si="44"/>
        <v>0.95</v>
      </c>
      <c r="P54" s="69" t="s">
        <v>196</v>
      </c>
      <c r="Q54" s="69" t="s">
        <v>202</v>
      </c>
      <c r="R54" s="69" t="s">
        <v>243</v>
      </c>
      <c r="S54" s="72">
        <v>194992.25</v>
      </c>
      <c r="T54" s="72">
        <v>10262.75</v>
      </c>
      <c r="U54" s="72">
        <v>0</v>
      </c>
      <c r="V54" s="72">
        <v>0</v>
      </c>
      <c r="W54" s="72">
        <v>205255</v>
      </c>
      <c r="X54" s="72">
        <v>0</v>
      </c>
      <c r="Y54" s="72">
        <v>0</v>
      </c>
      <c r="Z54" s="72">
        <v>0</v>
      </c>
      <c r="AA54" s="72">
        <v>0</v>
      </c>
      <c r="AB54" s="72">
        <v>0</v>
      </c>
      <c r="AC54" s="72">
        <f t="shared" si="45"/>
        <v>194992.25</v>
      </c>
      <c r="AD54" s="72">
        <f t="shared" si="45"/>
        <v>10262.75</v>
      </c>
      <c r="AE54" s="72">
        <f t="shared" si="45"/>
        <v>0</v>
      </c>
      <c r="AF54" s="72">
        <f t="shared" si="45"/>
        <v>0</v>
      </c>
      <c r="AG54" s="72">
        <f t="shared" si="45"/>
        <v>205255</v>
      </c>
      <c r="AH54" s="69" t="s">
        <v>111</v>
      </c>
      <c r="AI54" s="68" t="s">
        <v>291</v>
      </c>
      <c r="AJ54" s="72">
        <v>194992.25</v>
      </c>
      <c r="AK54" s="77">
        <v>10262.75</v>
      </c>
    </row>
    <row r="55" spans="1:37" s="2" customFormat="1" ht="18.75" customHeight="1" x14ac:dyDescent="0.2">
      <c r="A55" s="6">
        <v>304942</v>
      </c>
      <c r="B55" s="11" t="s">
        <v>142</v>
      </c>
      <c r="C55" s="67">
        <v>7</v>
      </c>
      <c r="D55" s="68" t="s">
        <v>82</v>
      </c>
      <c r="E55" s="68" t="s">
        <v>213</v>
      </c>
      <c r="F55" s="67">
        <v>40</v>
      </c>
      <c r="G55" s="67">
        <v>304942</v>
      </c>
      <c r="H55" s="68" t="s">
        <v>159</v>
      </c>
      <c r="I55" s="68">
        <v>38539569</v>
      </c>
      <c r="J55" s="68" t="s">
        <v>160</v>
      </c>
      <c r="K55" s="69" t="s">
        <v>77</v>
      </c>
      <c r="L55" s="69" t="s">
        <v>281</v>
      </c>
      <c r="M55" s="70">
        <v>45257</v>
      </c>
      <c r="N55" s="70">
        <v>45273</v>
      </c>
      <c r="O55" s="71">
        <f t="shared" si="44"/>
        <v>0.95</v>
      </c>
      <c r="P55" s="69" t="s">
        <v>168</v>
      </c>
      <c r="Q55" s="69" t="s">
        <v>202</v>
      </c>
      <c r="R55" s="69" t="s">
        <v>243</v>
      </c>
      <c r="S55" s="72">
        <v>194992.25</v>
      </c>
      <c r="T55" s="72">
        <v>10262.75</v>
      </c>
      <c r="U55" s="72">
        <v>0</v>
      </c>
      <c r="V55" s="72">
        <v>0</v>
      </c>
      <c r="W55" s="72">
        <v>205255</v>
      </c>
      <c r="X55" s="72">
        <v>0</v>
      </c>
      <c r="Y55" s="72">
        <v>0</v>
      </c>
      <c r="Z55" s="72">
        <v>0</v>
      </c>
      <c r="AA55" s="72">
        <v>0</v>
      </c>
      <c r="AB55" s="72">
        <v>0</v>
      </c>
      <c r="AC55" s="72">
        <f t="shared" si="45"/>
        <v>194992.25</v>
      </c>
      <c r="AD55" s="72">
        <f t="shared" si="45"/>
        <v>10262.75</v>
      </c>
      <c r="AE55" s="72">
        <f t="shared" si="45"/>
        <v>0</v>
      </c>
      <c r="AF55" s="72">
        <f t="shared" si="45"/>
        <v>0</v>
      </c>
      <c r="AG55" s="72">
        <f t="shared" si="45"/>
        <v>205255</v>
      </c>
      <c r="AH55" s="69" t="s">
        <v>111</v>
      </c>
      <c r="AI55" s="68" t="s">
        <v>291</v>
      </c>
      <c r="AJ55" s="72">
        <v>194992.25</v>
      </c>
      <c r="AK55" s="77">
        <v>10262.75</v>
      </c>
    </row>
    <row r="56" spans="1:37" s="2" customFormat="1" ht="18.75" customHeight="1" thickBot="1" x14ac:dyDescent="0.25">
      <c r="A56" s="6">
        <v>305041</v>
      </c>
      <c r="B56" s="11" t="s">
        <v>142</v>
      </c>
      <c r="C56" s="67">
        <v>8</v>
      </c>
      <c r="D56" s="68" t="s">
        <v>82</v>
      </c>
      <c r="E56" s="68" t="s">
        <v>213</v>
      </c>
      <c r="F56" s="67">
        <v>40</v>
      </c>
      <c r="G56" s="67">
        <v>305041</v>
      </c>
      <c r="H56" s="68" t="s">
        <v>161</v>
      </c>
      <c r="I56" s="68">
        <v>46999037</v>
      </c>
      <c r="J56" s="68" t="s">
        <v>162</v>
      </c>
      <c r="K56" s="69" t="s">
        <v>77</v>
      </c>
      <c r="L56" s="69" t="s">
        <v>282</v>
      </c>
      <c r="M56" s="70">
        <v>45257</v>
      </c>
      <c r="N56" s="70">
        <v>45273</v>
      </c>
      <c r="O56" s="71">
        <f t="shared" si="44"/>
        <v>0.95</v>
      </c>
      <c r="P56" s="69" t="s">
        <v>196</v>
      </c>
      <c r="Q56" s="69" t="s">
        <v>202</v>
      </c>
      <c r="R56" s="69" t="s">
        <v>243</v>
      </c>
      <c r="S56" s="72">
        <v>194992.25</v>
      </c>
      <c r="T56" s="72">
        <v>10262.75</v>
      </c>
      <c r="U56" s="72">
        <v>0</v>
      </c>
      <c r="V56" s="72">
        <v>0</v>
      </c>
      <c r="W56" s="72">
        <v>205255</v>
      </c>
      <c r="X56" s="72">
        <v>0</v>
      </c>
      <c r="Y56" s="72">
        <v>0</v>
      </c>
      <c r="Z56" s="72">
        <v>0</v>
      </c>
      <c r="AA56" s="72">
        <v>0</v>
      </c>
      <c r="AB56" s="72">
        <v>0</v>
      </c>
      <c r="AC56" s="72">
        <f t="shared" si="45"/>
        <v>194992.25</v>
      </c>
      <c r="AD56" s="72">
        <f t="shared" si="45"/>
        <v>10262.75</v>
      </c>
      <c r="AE56" s="72">
        <f t="shared" si="45"/>
        <v>0</v>
      </c>
      <c r="AF56" s="72">
        <f t="shared" si="45"/>
        <v>0</v>
      </c>
      <c r="AG56" s="72">
        <f t="shared" si="45"/>
        <v>205255</v>
      </c>
      <c r="AH56" s="69" t="s">
        <v>111</v>
      </c>
      <c r="AI56" s="68" t="s">
        <v>291</v>
      </c>
      <c r="AJ56" s="72">
        <v>194992.25</v>
      </c>
      <c r="AK56" s="77">
        <v>10262.75</v>
      </c>
    </row>
    <row r="57" spans="1:37" s="5" customFormat="1" ht="40.5" customHeight="1" thickTop="1" thickBot="1" x14ac:dyDescent="0.3">
      <c r="A57" s="19"/>
      <c r="B57" s="20" t="s">
        <v>25</v>
      </c>
      <c r="C57" s="21">
        <f>COUNT(C49:C56)</f>
        <v>8</v>
      </c>
      <c r="D57" s="22"/>
      <c r="E57" s="22"/>
      <c r="F57" s="21"/>
      <c r="G57" s="21"/>
      <c r="H57" s="22"/>
      <c r="I57" s="22"/>
      <c r="J57" s="22"/>
      <c r="K57" s="23"/>
      <c r="L57" s="23"/>
      <c r="M57" s="24"/>
      <c r="N57" s="24"/>
      <c r="O57" s="25"/>
      <c r="P57" s="23"/>
      <c r="Q57" s="23"/>
      <c r="R57" s="23"/>
      <c r="S57" s="26">
        <f>SUM(S49:S56)</f>
        <v>1559938</v>
      </c>
      <c r="T57" s="26">
        <f t="shared" ref="T57:AK57" si="46">SUM(T49:T56)</f>
        <v>82102</v>
      </c>
      <c r="U57" s="26">
        <f t="shared" si="46"/>
        <v>0</v>
      </c>
      <c r="V57" s="26">
        <f t="shared" si="46"/>
        <v>0</v>
      </c>
      <c r="W57" s="26">
        <f t="shared" si="46"/>
        <v>1642040</v>
      </c>
      <c r="X57" s="26">
        <f t="shared" si="46"/>
        <v>0</v>
      </c>
      <c r="Y57" s="26">
        <f t="shared" si="46"/>
        <v>0</v>
      </c>
      <c r="Z57" s="26">
        <f t="shared" si="46"/>
        <v>0</v>
      </c>
      <c r="AA57" s="26">
        <f t="shared" si="46"/>
        <v>0</v>
      </c>
      <c r="AB57" s="26">
        <f t="shared" si="46"/>
        <v>0</v>
      </c>
      <c r="AC57" s="26">
        <f t="shared" si="46"/>
        <v>1559938</v>
      </c>
      <c r="AD57" s="26">
        <f t="shared" si="46"/>
        <v>82102</v>
      </c>
      <c r="AE57" s="26">
        <f t="shared" si="46"/>
        <v>0</v>
      </c>
      <c r="AF57" s="26">
        <f t="shared" si="46"/>
        <v>0</v>
      </c>
      <c r="AG57" s="26">
        <f t="shared" si="46"/>
        <v>1642040</v>
      </c>
      <c r="AH57" s="23"/>
      <c r="AI57" s="26"/>
      <c r="AJ57" s="26">
        <f t="shared" si="46"/>
        <v>1559938</v>
      </c>
      <c r="AK57" s="27">
        <f t="shared" si="46"/>
        <v>82102</v>
      </c>
    </row>
    <row r="58" spans="1:37" s="2" customFormat="1" ht="18.75" customHeight="1" thickTop="1" x14ac:dyDescent="0.25">
      <c r="A58" s="6">
        <v>305170</v>
      </c>
      <c r="B58" s="10" t="s">
        <v>40</v>
      </c>
      <c r="C58" s="67">
        <v>1</v>
      </c>
      <c r="D58" s="68" t="s">
        <v>41</v>
      </c>
      <c r="E58" s="68" t="s">
        <v>214</v>
      </c>
      <c r="F58" s="67">
        <v>109</v>
      </c>
      <c r="G58" s="67">
        <v>305170</v>
      </c>
      <c r="H58" s="68" t="s">
        <v>42</v>
      </c>
      <c r="I58" s="68">
        <v>20737431</v>
      </c>
      <c r="J58" s="68" t="s">
        <v>68</v>
      </c>
      <c r="K58" s="69" t="s">
        <v>77</v>
      </c>
      <c r="L58" s="69" t="s">
        <v>217</v>
      </c>
      <c r="M58" s="70">
        <v>45200</v>
      </c>
      <c r="N58" s="70">
        <v>47483</v>
      </c>
      <c r="O58" s="71">
        <f t="shared" ref="O58:O91" si="47">AC58/(AC58+AD58+AE58)</f>
        <v>0.25</v>
      </c>
      <c r="P58" s="69" t="s">
        <v>163</v>
      </c>
      <c r="Q58" s="69" t="s">
        <v>197</v>
      </c>
      <c r="R58" s="69">
        <v>180</v>
      </c>
      <c r="S58" s="72">
        <v>15934659.5</v>
      </c>
      <c r="T58" s="72">
        <v>0</v>
      </c>
      <c r="U58" s="72">
        <v>47803978.5</v>
      </c>
      <c r="V58" s="72">
        <v>10277447</v>
      </c>
      <c r="W58" s="72">
        <v>74016085</v>
      </c>
      <c r="X58" s="72">
        <v>0</v>
      </c>
      <c r="Y58" s="72">
        <v>0</v>
      </c>
      <c r="Z58" s="72">
        <v>0</v>
      </c>
      <c r="AA58" s="72">
        <v>0</v>
      </c>
      <c r="AB58" s="72">
        <v>0</v>
      </c>
      <c r="AC58" s="72">
        <f>S58+X58</f>
        <v>15934659.5</v>
      </c>
      <c r="AD58" s="72">
        <f t="shared" ref="AD58:AG58" si="48">T58+Y58</f>
        <v>0</v>
      </c>
      <c r="AE58" s="72">
        <f t="shared" si="48"/>
        <v>47803978.5</v>
      </c>
      <c r="AF58" s="72">
        <f t="shared" si="48"/>
        <v>10277447</v>
      </c>
      <c r="AG58" s="72">
        <f t="shared" si="48"/>
        <v>74016085</v>
      </c>
      <c r="AH58" s="73" t="s">
        <v>80</v>
      </c>
      <c r="AI58" s="68"/>
      <c r="AJ58" s="72">
        <v>0</v>
      </c>
      <c r="AK58" s="77">
        <v>0</v>
      </c>
    </row>
    <row r="59" spans="1:37" s="2" customFormat="1" ht="18.75" customHeight="1" x14ac:dyDescent="0.25">
      <c r="A59" s="6">
        <v>305680</v>
      </c>
      <c r="B59" s="10" t="s">
        <v>40</v>
      </c>
      <c r="C59" s="67">
        <v>2</v>
      </c>
      <c r="D59" s="68" t="s">
        <v>41</v>
      </c>
      <c r="E59" s="68" t="s">
        <v>214</v>
      </c>
      <c r="F59" s="67">
        <v>109</v>
      </c>
      <c r="G59" s="67">
        <v>305680</v>
      </c>
      <c r="H59" s="68" t="s">
        <v>43</v>
      </c>
      <c r="I59" s="68">
        <v>20747400</v>
      </c>
      <c r="J59" s="68" t="s">
        <v>69</v>
      </c>
      <c r="K59" s="69" t="s">
        <v>77</v>
      </c>
      <c r="L59" s="69" t="s">
        <v>218</v>
      </c>
      <c r="M59" s="70">
        <v>45200</v>
      </c>
      <c r="N59" s="70">
        <v>47483</v>
      </c>
      <c r="O59" s="71">
        <f t="shared" si="47"/>
        <v>0.25</v>
      </c>
      <c r="P59" s="69" t="s">
        <v>164</v>
      </c>
      <c r="Q59" s="69" t="s">
        <v>198</v>
      </c>
      <c r="R59" s="69">
        <v>180</v>
      </c>
      <c r="S59" s="72">
        <v>14785034</v>
      </c>
      <c r="T59" s="72">
        <v>0</v>
      </c>
      <c r="U59" s="72">
        <v>44355102</v>
      </c>
      <c r="V59" s="72">
        <v>3266127</v>
      </c>
      <c r="W59" s="72">
        <v>62406263</v>
      </c>
      <c r="X59" s="72">
        <v>0</v>
      </c>
      <c r="Y59" s="72">
        <v>0</v>
      </c>
      <c r="Z59" s="72">
        <v>0</v>
      </c>
      <c r="AA59" s="72">
        <v>0</v>
      </c>
      <c r="AB59" s="72">
        <v>0</v>
      </c>
      <c r="AC59" s="72">
        <f t="shared" ref="AC59:AC72" si="49">S59+X59</f>
        <v>14785034</v>
      </c>
      <c r="AD59" s="72">
        <f t="shared" ref="AD59:AD72" si="50">T59+Y59</f>
        <v>0</v>
      </c>
      <c r="AE59" s="72">
        <f t="shared" ref="AE59:AE72" si="51">U59+Z59</f>
        <v>44355102</v>
      </c>
      <c r="AF59" s="72">
        <f t="shared" ref="AF59:AF72" si="52">V59+AA59</f>
        <v>3266127</v>
      </c>
      <c r="AG59" s="72">
        <f t="shared" ref="AG59:AG72" si="53">W59+AB59</f>
        <v>62406263</v>
      </c>
      <c r="AH59" s="73" t="s">
        <v>80</v>
      </c>
      <c r="AI59" s="68"/>
      <c r="AJ59" s="72">
        <v>0</v>
      </c>
      <c r="AK59" s="77">
        <v>0</v>
      </c>
    </row>
    <row r="60" spans="1:37" s="2" customFormat="1" ht="18.75" customHeight="1" x14ac:dyDescent="0.25">
      <c r="A60" s="6">
        <v>305712</v>
      </c>
      <c r="B60" s="10" t="s">
        <v>40</v>
      </c>
      <c r="C60" s="67">
        <v>3</v>
      </c>
      <c r="D60" s="68" t="s">
        <v>41</v>
      </c>
      <c r="E60" s="68" t="s">
        <v>214</v>
      </c>
      <c r="F60" s="67">
        <v>109</v>
      </c>
      <c r="G60" s="67">
        <v>305712</v>
      </c>
      <c r="H60" s="68" t="s">
        <v>44</v>
      </c>
      <c r="I60" s="68">
        <v>20806019</v>
      </c>
      <c r="J60" s="68" t="s">
        <v>70</v>
      </c>
      <c r="K60" s="69" t="s">
        <v>77</v>
      </c>
      <c r="L60" s="69" t="s">
        <v>219</v>
      </c>
      <c r="M60" s="70">
        <v>45200</v>
      </c>
      <c r="N60" s="70">
        <v>47483</v>
      </c>
      <c r="O60" s="71">
        <f t="shared" si="47"/>
        <v>0.25</v>
      </c>
      <c r="P60" s="69" t="s">
        <v>165</v>
      </c>
      <c r="Q60" s="69" t="s">
        <v>199</v>
      </c>
      <c r="R60" s="69" t="s">
        <v>245</v>
      </c>
      <c r="S60" s="72">
        <v>13844194.5</v>
      </c>
      <c r="T60" s="72">
        <v>0</v>
      </c>
      <c r="U60" s="72">
        <v>41532583.5</v>
      </c>
      <c r="V60" s="72">
        <v>2182428</v>
      </c>
      <c r="W60" s="72">
        <v>57559206</v>
      </c>
      <c r="X60" s="72">
        <v>0</v>
      </c>
      <c r="Y60" s="72">
        <v>0</v>
      </c>
      <c r="Z60" s="72">
        <v>0</v>
      </c>
      <c r="AA60" s="72">
        <v>0</v>
      </c>
      <c r="AB60" s="72">
        <v>0</v>
      </c>
      <c r="AC60" s="72">
        <f t="shared" si="49"/>
        <v>13844194.5</v>
      </c>
      <c r="AD60" s="72">
        <f t="shared" si="50"/>
        <v>0</v>
      </c>
      <c r="AE60" s="72">
        <f t="shared" si="51"/>
        <v>41532583.5</v>
      </c>
      <c r="AF60" s="72">
        <f t="shared" si="52"/>
        <v>2182428</v>
      </c>
      <c r="AG60" s="72">
        <f t="shared" si="53"/>
        <v>57559206</v>
      </c>
      <c r="AH60" s="73" t="s">
        <v>80</v>
      </c>
      <c r="AI60" s="68"/>
      <c r="AJ60" s="72">
        <v>0</v>
      </c>
      <c r="AK60" s="77">
        <v>0</v>
      </c>
    </row>
    <row r="61" spans="1:37" s="2" customFormat="1" ht="18.75" customHeight="1" x14ac:dyDescent="0.25">
      <c r="A61" s="6">
        <v>305893</v>
      </c>
      <c r="B61" s="10" t="s">
        <v>40</v>
      </c>
      <c r="C61" s="67">
        <v>4</v>
      </c>
      <c r="D61" s="68" t="s">
        <v>41</v>
      </c>
      <c r="E61" s="68" t="s">
        <v>214</v>
      </c>
      <c r="F61" s="67">
        <v>109</v>
      </c>
      <c r="G61" s="67">
        <v>305893</v>
      </c>
      <c r="H61" s="68" t="s">
        <v>45</v>
      </c>
      <c r="I61" s="68">
        <v>38918422</v>
      </c>
      <c r="J61" s="68" t="s">
        <v>71</v>
      </c>
      <c r="K61" s="69" t="s">
        <v>77</v>
      </c>
      <c r="L61" s="69" t="s">
        <v>220</v>
      </c>
      <c r="M61" s="70">
        <v>45200</v>
      </c>
      <c r="N61" s="70">
        <v>47483</v>
      </c>
      <c r="O61" s="71">
        <f t="shared" si="47"/>
        <v>0.25</v>
      </c>
      <c r="P61" s="69" t="s">
        <v>165</v>
      </c>
      <c r="Q61" s="69" t="s">
        <v>199</v>
      </c>
      <c r="R61" s="69">
        <v>180</v>
      </c>
      <c r="S61" s="72">
        <v>9555083.5</v>
      </c>
      <c r="T61" s="72">
        <v>0</v>
      </c>
      <c r="U61" s="72">
        <v>28665250.5</v>
      </c>
      <c r="V61" s="72">
        <v>0</v>
      </c>
      <c r="W61" s="72">
        <v>38220334</v>
      </c>
      <c r="X61" s="72">
        <v>0</v>
      </c>
      <c r="Y61" s="72">
        <v>0</v>
      </c>
      <c r="Z61" s="72">
        <v>0</v>
      </c>
      <c r="AA61" s="72">
        <v>0</v>
      </c>
      <c r="AB61" s="72">
        <v>0</v>
      </c>
      <c r="AC61" s="72">
        <f t="shared" ref="AC61" si="54">S61+X61</f>
        <v>9555083.5</v>
      </c>
      <c r="AD61" s="72">
        <f t="shared" ref="AD61" si="55">T61+Y61</f>
        <v>0</v>
      </c>
      <c r="AE61" s="72">
        <f t="shared" ref="AE61" si="56">U61+Z61</f>
        <v>28665250.5</v>
      </c>
      <c r="AF61" s="72">
        <f t="shared" ref="AF61" si="57">V61+AA61</f>
        <v>0</v>
      </c>
      <c r="AG61" s="72">
        <f t="shared" ref="AG61" si="58">W61+AB61</f>
        <v>38220334</v>
      </c>
      <c r="AH61" s="73" t="s">
        <v>80</v>
      </c>
      <c r="AI61" s="68"/>
      <c r="AJ61" s="72">
        <v>0</v>
      </c>
      <c r="AK61" s="77">
        <v>0</v>
      </c>
    </row>
    <row r="62" spans="1:37" s="2" customFormat="1" ht="18.75" customHeight="1" x14ac:dyDescent="0.25">
      <c r="A62" s="6">
        <v>306661</v>
      </c>
      <c r="B62" s="10" t="s">
        <v>40</v>
      </c>
      <c r="C62" s="67">
        <v>5</v>
      </c>
      <c r="D62" s="68" t="s">
        <v>41</v>
      </c>
      <c r="E62" s="68" t="s">
        <v>214</v>
      </c>
      <c r="F62" s="67">
        <v>109</v>
      </c>
      <c r="G62" s="67">
        <v>306661</v>
      </c>
      <c r="H62" s="68" t="s">
        <v>46</v>
      </c>
      <c r="I62" s="68">
        <v>20765792</v>
      </c>
      <c r="J62" s="68" t="s">
        <v>72</v>
      </c>
      <c r="K62" s="69" t="s">
        <v>77</v>
      </c>
      <c r="L62" s="69" t="s">
        <v>221</v>
      </c>
      <c r="M62" s="70">
        <v>45200</v>
      </c>
      <c r="N62" s="70">
        <v>47483</v>
      </c>
      <c r="O62" s="71">
        <f t="shared" si="47"/>
        <v>0.25</v>
      </c>
      <c r="P62" s="69" t="s">
        <v>166</v>
      </c>
      <c r="Q62" s="69" t="s">
        <v>200</v>
      </c>
      <c r="R62" s="69">
        <v>182</v>
      </c>
      <c r="S62" s="72">
        <v>15920119.75</v>
      </c>
      <c r="T62" s="72">
        <v>0</v>
      </c>
      <c r="U62" s="72">
        <v>47760359.25</v>
      </c>
      <c r="V62" s="72">
        <v>7137896</v>
      </c>
      <c r="W62" s="72">
        <v>70818375</v>
      </c>
      <c r="X62" s="72">
        <v>0</v>
      </c>
      <c r="Y62" s="72">
        <v>0</v>
      </c>
      <c r="Z62" s="72">
        <v>0</v>
      </c>
      <c r="AA62" s="72">
        <v>0</v>
      </c>
      <c r="AB62" s="72">
        <v>0</v>
      </c>
      <c r="AC62" s="72">
        <f t="shared" si="49"/>
        <v>15920119.75</v>
      </c>
      <c r="AD62" s="72">
        <f t="shared" si="50"/>
        <v>0</v>
      </c>
      <c r="AE62" s="72">
        <f t="shared" si="51"/>
        <v>47760359.25</v>
      </c>
      <c r="AF62" s="72">
        <f t="shared" si="52"/>
        <v>7137896</v>
      </c>
      <c r="AG62" s="72">
        <f t="shared" si="53"/>
        <v>70818375</v>
      </c>
      <c r="AH62" s="73" t="s">
        <v>80</v>
      </c>
      <c r="AI62" s="68"/>
      <c r="AJ62" s="72">
        <v>0</v>
      </c>
      <c r="AK62" s="77">
        <v>0</v>
      </c>
    </row>
    <row r="63" spans="1:37" s="2" customFormat="1" ht="18.75" customHeight="1" x14ac:dyDescent="0.25">
      <c r="A63" s="6">
        <v>308340</v>
      </c>
      <c r="B63" s="10" t="s">
        <v>40</v>
      </c>
      <c r="C63" s="67">
        <v>6</v>
      </c>
      <c r="D63" s="68" t="s">
        <v>41</v>
      </c>
      <c r="E63" s="68" t="s">
        <v>214</v>
      </c>
      <c r="F63" s="67">
        <v>109</v>
      </c>
      <c r="G63" s="67">
        <v>308340</v>
      </c>
      <c r="H63" s="68" t="s">
        <v>47</v>
      </c>
      <c r="I63" s="68">
        <v>20846102</v>
      </c>
      <c r="J63" s="68" t="s">
        <v>73</v>
      </c>
      <c r="K63" s="69" t="s">
        <v>77</v>
      </c>
      <c r="L63" s="69" t="s">
        <v>222</v>
      </c>
      <c r="M63" s="70">
        <v>45200</v>
      </c>
      <c r="N63" s="70">
        <v>47483</v>
      </c>
      <c r="O63" s="71">
        <f t="shared" si="47"/>
        <v>0.25</v>
      </c>
      <c r="P63" s="69" t="s">
        <v>167</v>
      </c>
      <c r="Q63" s="69" t="s">
        <v>201</v>
      </c>
      <c r="R63" s="69">
        <v>180</v>
      </c>
      <c r="S63" s="72">
        <v>12826101.244999999</v>
      </c>
      <c r="T63" s="72">
        <v>0</v>
      </c>
      <c r="U63" s="72">
        <v>38478303.734999999</v>
      </c>
      <c r="V63" s="72">
        <v>3202312.25</v>
      </c>
      <c r="W63" s="72">
        <v>54506717.229999997</v>
      </c>
      <c r="X63" s="72">
        <v>0</v>
      </c>
      <c r="Y63" s="72">
        <v>0</v>
      </c>
      <c r="Z63" s="72">
        <v>0</v>
      </c>
      <c r="AA63" s="72">
        <v>0</v>
      </c>
      <c r="AB63" s="72">
        <v>0</v>
      </c>
      <c r="AC63" s="72">
        <f t="shared" si="49"/>
        <v>12826101.244999999</v>
      </c>
      <c r="AD63" s="72">
        <f t="shared" si="50"/>
        <v>0</v>
      </c>
      <c r="AE63" s="72">
        <f t="shared" si="51"/>
        <v>38478303.734999999</v>
      </c>
      <c r="AF63" s="72">
        <f t="shared" si="52"/>
        <v>3202312.25</v>
      </c>
      <c r="AG63" s="72">
        <f t="shared" si="53"/>
        <v>54506717.229999997</v>
      </c>
      <c r="AH63" s="73" t="s">
        <v>80</v>
      </c>
      <c r="AI63" s="68"/>
      <c r="AJ63" s="72">
        <v>0</v>
      </c>
      <c r="AK63" s="77">
        <v>0</v>
      </c>
    </row>
    <row r="64" spans="1:37" s="2" customFormat="1" ht="18.75" customHeight="1" x14ac:dyDescent="0.25">
      <c r="A64" s="6">
        <v>308370</v>
      </c>
      <c r="B64" s="10" t="s">
        <v>40</v>
      </c>
      <c r="C64" s="67">
        <v>7</v>
      </c>
      <c r="D64" s="68" t="s">
        <v>41</v>
      </c>
      <c r="E64" s="68" t="s">
        <v>214</v>
      </c>
      <c r="F64" s="67">
        <v>109</v>
      </c>
      <c r="G64" s="67">
        <v>308370</v>
      </c>
      <c r="H64" s="68" t="s">
        <v>48</v>
      </c>
      <c r="I64" s="68">
        <v>20779330</v>
      </c>
      <c r="J64" s="68" t="s">
        <v>74</v>
      </c>
      <c r="K64" s="69" t="s">
        <v>77</v>
      </c>
      <c r="L64" s="69" t="s">
        <v>223</v>
      </c>
      <c r="M64" s="70">
        <v>45200</v>
      </c>
      <c r="N64" s="70">
        <v>47483</v>
      </c>
      <c r="O64" s="71">
        <f t="shared" si="47"/>
        <v>0.25</v>
      </c>
      <c r="P64" s="69" t="s">
        <v>168</v>
      </c>
      <c r="Q64" s="69" t="s">
        <v>202</v>
      </c>
      <c r="R64" s="69">
        <v>182</v>
      </c>
      <c r="S64" s="72">
        <v>13180462</v>
      </c>
      <c r="T64" s="72">
        <v>0</v>
      </c>
      <c r="U64" s="72">
        <v>39541386</v>
      </c>
      <c r="V64" s="72">
        <v>5305823.6500000004</v>
      </c>
      <c r="W64" s="72">
        <v>58027671.649999999</v>
      </c>
      <c r="X64" s="72">
        <v>0</v>
      </c>
      <c r="Y64" s="72">
        <v>0</v>
      </c>
      <c r="Z64" s="72">
        <v>0</v>
      </c>
      <c r="AA64" s="72">
        <v>0</v>
      </c>
      <c r="AB64" s="72">
        <v>0</v>
      </c>
      <c r="AC64" s="72">
        <f t="shared" si="49"/>
        <v>13180462</v>
      </c>
      <c r="AD64" s="72">
        <f t="shared" si="50"/>
        <v>0</v>
      </c>
      <c r="AE64" s="72">
        <f t="shared" si="51"/>
        <v>39541386</v>
      </c>
      <c r="AF64" s="72">
        <f t="shared" si="52"/>
        <v>5305823.6500000004</v>
      </c>
      <c r="AG64" s="72">
        <f t="shared" si="53"/>
        <v>58027671.649999999</v>
      </c>
      <c r="AH64" s="73" t="s">
        <v>80</v>
      </c>
      <c r="AI64" s="68"/>
      <c r="AJ64" s="72">
        <v>0</v>
      </c>
      <c r="AK64" s="77">
        <v>0</v>
      </c>
    </row>
    <row r="65" spans="1:37" s="2" customFormat="1" ht="18.75" customHeight="1" x14ac:dyDescent="0.25">
      <c r="A65" s="6">
        <v>308486</v>
      </c>
      <c r="B65" s="10" t="s">
        <v>40</v>
      </c>
      <c r="C65" s="67">
        <v>8</v>
      </c>
      <c r="D65" s="68" t="s">
        <v>41</v>
      </c>
      <c r="E65" s="68" t="s">
        <v>214</v>
      </c>
      <c r="F65" s="67">
        <v>109</v>
      </c>
      <c r="G65" s="67">
        <v>308486</v>
      </c>
      <c r="H65" s="68" t="s">
        <v>49</v>
      </c>
      <c r="I65" s="68">
        <v>38918422</v>
      </c>
      <c r="J65" s="68" t="s">
        <v>71</v>
      </c>
      <c r="K65" s="69" t="s">
        <v>77</v>
      </c>
      <c r="L65" s="69" t="s">
        <v>224</v>
      </c>
      <c r="M65" s="70">
        <v>45170</v>
      </c>
      <c r="N65" s="70">
        <v>47483</v>
      </c>
      <c r="O65" s="71">
        <f t="shared" si="47"/>
        <v>0.25</v>
      </c>
      <c r="P65" s="69" t="s">
        <v>165</v>
      </c>
      <c r="Q65" s="69" t="s">
        <v>199</v>
      </c>
      <c r="R65" s="69">
        <v>180</v>
      </c>
      <c r="S65" s="72">
        <v>3411578.5</v>
      </c>
      <c r="T65" s="72">
        <v>0</v>
      </c>
      <c r="U65" s="72">
        <v>10234735.5</v>
      </c>
      <c r="V65" s="72">
        <v>0</v>
      </c>
      <c r="W65" s="72">
        <v>13646314</v>
      </c>
      <c r="X65" s="72">
        <v>0</v>
      </c>
      <c r="Y65" s="72">
        <v>0</v>
      </c>
      <c r="Z65" s="72">
        <v>0</v>
      </c>
      <c r="AA65" s="72">
        <v>0</v>
      </c>
      <c r="AB65" s="72">
        <v>0</v>
      </c>
      <c r="AC65" s="72">
        <f t="shared" si="49"/>
        <v>3411578.5</v>
      </c>
      <c r="AD65" s="72">
        <f t="shared" si="50"/>
        <v>0</v>
      </c>
      <c r="AE65" s="72">
        <f t="shared" si="51"/>
        <v>10234735.5</v>
      </c>
      <c r="AF65" s="72">
        <f t="shared" si="52"/>
        <v>0</v>
      </c>
      <c r="AG65" s="72">
        <f t="shared" si="53"/>
        <v>13646314</v>
      </c>
      <c r="AH65" s="73" t="s">
        <v>80</v>
      </c>
      <c r="AI65" s="68"/>
      <c r="AJ65" s="72">
        <v>0</v>
      </c>
      <c r="AK65" s="77">
        <v>0</v>
      </c>
    </row>
    <row r="66" spans="1:37" s="2" customFormat="1" ht="18.75" customHeight="1" x14ac:dyDescent="0.25">
      <c r="A66" s="6">
        <v>308512</v>
      </c>
      <c r="B66" s="10" t="s">
        <v>40</v>
      </c>
      <c r="C66" s="67">
        <v>9</v>
      </c>
      <c r="D66" s="68" t="s">
        <v>41</v>
      </c>
      <c r="E66" s="68" t="s">
        <v>214</v>
      </c>
      <c r="F66" s="67">
        <v>109</v>
      </c>
      <c r="G66" s="67">
        <v>308512</v>
      </c>
      <c r="H66" s="68" t="s">
        <v>50</v>
      </c>
      <c r="I66" s="68">
        <v>20765008</v>
      </c>
      <c r="J66" s="68" t="s">
        <v>75</v>
      </c>
      <c r="K66" s="69" t="s">
        <v>77</v>
      </c>
      <c r="L66" s="69" t="s">
        <v>225</v>
      </c>
      <c r="M66" s="70">
        <v>45200</v>
      </c>
      <c r="N66" s="70">
        <v>47483</v>
      </c>
      <c r="O66" s="71">
        <f t="shared" si="47"/>
        <v>0.25</v>
      </c>
      <c r="P66" s="69" t="s">
        <v>169</v>
      </c>
      <c r="Q66" s="69" t="s">
        <v>203</v>
      </c>
      <c r="R66" s="69">
        <v>180</v>
      </c>
      <c r="S66" s="72">
        <v>16503569.6625</v>
      </c>
      <c r="T66" s="72">
        <v>0</v>
      </c>
      <c r="U66" s="72">
        <v>49510708.987499997</v>
      </c>
      <c r="V66" s="72">
        <v>3942647</v>
      </c>
      <c r="W66" s="72">
        <v>69956925.650000006</v>
      </c>
      <c r="X66" s="72">
        <v>0</v>
      </c>
      <c r="Y66" s="72">
        <v>0</v>
      </c>
      <c r="Z66" s="72">
        <v>0</v>
      </c>
      <c r="AA66" s="72">
        <v>0</v>
      </c>
      <c r="AB66" s="72">
        <v>0</v>
      </c>
      <c r="AC66" s="72">
        <f t="shared" si="49"/>
        <v>16503569.6625</v>
      </c>
      <c r="AD66" s="72">
        <f t="shared" si="50"/>
        <v>0</v>
      </c>
      <c r="AE66" s="72">
        <f t="shared" si="51"/>
        <v>49510708.987499997</v>
      </c>
      <c r="AF66" s="72">
        <f t="shared" si="52"/>
        <v>3942647</v>
      </c>
      <c r="AG66" s="72">
        <f t="shared" si="53"/>
        <v>69956925.650000006</v>
      </c>
      <c r="AH66" s="73" t="s">
        <v>80</v>
      </c>
      <c r="AI66" s="68"/>
      <c r="AJ66" s="72">
        <v>0</v>
      </c>
      <c r="AK66" s="77">
        <v>0</v>
      </c>
    </row>
    <row r="67" spans="1:37" s="2" customFormat="1" ht="18.75" customHeight="1" x14ac:dyDescent="0.25">
      <c r="A67" s="6">
        <v>308646</v>
      </c>
      <c r="B67" s="10" t="s">
        <v>40</v>
      </c>
      <c r="C67" s="67">
        <v>10</v>
      </c>
      <c r="D67" s="68" t="s">
        <v>41</v>
      </c>
      <c r="E67" s="68" t="s">
        <v>214</v>
      </c>
      <c r="F67" s="67">
        <v>109</v>
      </c>
      <c r="G67" s="67">
        <v>308646</v>
      </c>
      <c r="H67" s="68" t="s">
        <v>51</v>
      </c>
      <c r="I67" s="68">
        <v>20771840</v>
      </c>
      <c r="J67" s="68" t="s">
        <v>76</v>
      </c>
      <c r="K67" s="69" t="s">
        <v>77</v>
      </c>
      <c r="L67" s="69" t="s">
        <v>226</v>
      </c>
      <c r="M67" s="70">
        <v>45200</v>
      </c>
      <c r="N67" s="70">
        <v>47483</v>
      </c>
      <c r="O67" s="71">
        <f t="shared" si="47"/>
        <v>0.25</v>
      </c>
      <c r="P67" s="69" t="s">
        <v>170</v>
      </c>
      <c r="Q67" s="69" t="s">
        <v>204</v>
      </c>
      <c r="R67" s="69">
        <v>180</v>
      </c>
      <c r="S67" s="72">
        <v>15259819</v>
      </c>
      <c r="T67" s="72">
        <v>0</v>
      </c>
      <c r="U67" s="72">
        <v>45779457</v>
      </c>
      <c r="V67" s="72">
        <v>3661492</v>
      </c>
      <c r="W67" s="72">
        <v>64700768</v>
      </c>
      <c r="X67" s="72">
        <v>0</v>
      </c>
      <c r="Y67" s="72">
        <v>0</v>
      </c>
      <c r="Z67" s="72">
        <v>0</v>
      </c>
      <c r="AA67" s="72">
        <v>0</v>
      </c>
      <c r="AB67" s="72">
        <v>0</v>
      </c>
      <c r="AC67" s="72">
        <f t="shared" si="49"/>
        <v>15259819</v>
      </c>
      <c r="AD67" s="72">
        <f t="shared" si="50"/>
        <v>0</v>
      </c>
      <c r="AE67" s="72">
        <f t="shared" si="51"/>
        <v>45779457</v>
      </c>
      <c r="AF67" s="72">
        <f t="shared" si="52"/>
        <v>3661492</v>
      </c>
      <c r="AG67" s="72">
        <f t="shared" si="53"/>
        <v>64700768</v>
      </c>
      <c r="AH67" s="73" t="s">
        <v>80</v>
      </c>
      <c r="AI67" s="68"/>
      <c r="AJ67" s="72">
        <v>0</v>
      </c>
      <c r="AK67" s="77">
        <v>0</v>
      </c>
    </row>
    <row r="68" spans="1:37" s="2" customFormat="1" ht="18.75" customHeight="1" x14ac:dyDescent="0.25">
      <c r="A68" s="6">
        <v>308677</v>
      </c>
      <c r="B68" s="10" t="s">
        <v>40</v>
      </c>
      <c r="C68" s="67">
        <v>11</v>
      </c>
      <c r="D68" s="68" t="s">
        <v>41</v>
      </c>
      <c r="E68" s="68" t="s">
        <v>214</v>
      </c>
      <c r="F68" s="67">
        <v>109</v>
      </c>
      <c r="G68" s="67">
        <v>308677</v>
      </c>
      <c r="H68" s="68" t="s">
        <v>52</v>
      </c>
      <c r="I68" s="68">
        <v>20765792</v>
      </c>
      <c r="J68" s="68" t="s">
        <v>72</v>
      </c>
      <c r="K68" s="69" t="s">
        <v>77</v>
      </c>
      <c r="L68" s="69" t="s">
        <v>227</v>
      </c>
      <c r="M68" s="70">
        <v>45231</v>
      </c>
      <c r="N68" s="70">
        <v>47483</v>
      </c>
      <c r="O68" s="71">
        <f t="shared" si="47"/>
        <v>0.25</v>
      </c>
      <c r="P68" s="69" t="s">
        <v>166</v>
      </c>
      <c r="Q68" s="69" t="s">
        <v>200</v>
      </c>
      <c r="R68" s="69">
        <v>180</v>
      </c>
      <c r="S68" s="72">
        <v>1869825.5</v>
      </c>
      <c r="T68" s="72">
        <v>0</v>
      </c>
      <c r="U68" s="72">
        <v>5609476.5</v>
      </c>
      <c r="V68" s="72">
        <v>0</v>
      </c>
      <c r="W68" s="72">
        <v>7479302</v>
      </c>
      <c r="X68" s="72">
        <v>0</v>
      </c>
      <c r="Y68" s="72">
        <v>0</v>
      </c>
      <c r="Z68" s="72">
        <v>0</v>
      </c>
      <c r="AA68" s="72">
        <v>0</v>
      </c>
      <c r="AB68" s="72">
        <v>0</v>
      </c>
      <c r="AC68" s="72">
        <f t="shared" si="49"/>
        <v>1869825.5</v>
      </c>
      <c r="AD68" s="72">
        <f t="shared" si="50"/>
        <v>0</v>
      </c>
      <c r="AE68" s="72">
        <f t="shared" si="51"/>
        <v>5609476.5</v>
      </c>
      <c r="AF68" s="72">
        <f t="shared" si="52"/>
        <v>0</v>
      </c>
      <c r="AG68" s="72">
        <f t="shared" si="53"/>
        <v>7479302</v>
      </c>
      <c r="AH68" s="73" t="s">
        <v>80</v>
      </c>
      <c r="AI68" s="68"/>
      <c r="AJ68" s="72">
        <v>0</v>
      </c>
      <c r="AK68" s="77">
        <v>0</v>
      </c>
    </row>
    <row r="69" spans="1:37" s="2" customFormat="1" ht="18.75" customHeight="1" x14ac:dyDescent="0.25">
      <c r="A69" s="6">
        <v>308701</v>
      </c>
      <c r="B69" s="10" t="s">
        <v>40</v>
      </c>
      <c r="C69" s="67">
        <v>12</v>
      </c>
      <c r="D69" s="68" t="s">
        <v>41</v>
      </c>
      <c r="E69" s="68" t="s">
        <v>214</v>
      </c>
      <c r="F69" s="67">
        <v>109</v>
      </c>
      <c r="G69" s="67">
        <v>308701</v>
      </c>
      <c r="H69" s="68" t="s">
        <v>53</v>
      </c>
      <c r="I69" s="68">
        <v>20747400</v>
      </c>
      <c r="J69" s="68" t="s">
        <v>69</v>
      </c>
      <c r="K69" s="69" t="s">
        <v>77</v>
      </c>
      <c r="L69" s="69" t="s">
        <v>228</v>
      </c>
      <c r="M69" s="70">
        <v>45231</v>
      </c>
      <c r="N69" s="70">
        <v>47483</v>
      </c>
      <c r="O69" s="71">
        <f t="shared" si="47"/>
        <v>0.25</v>
      </c>
      <c r="P69" s="69" t="s">
        <v>164</v>
      </c>
      <c r="Q69" s="69" t="s">
        <v>198</v>
      </c>
      <c r="R69" s="69">
        <v>180</v>
      </c>
      <c r="S69" s="72">
        <v>1844132.6475</v>
      </c>
      <c r="T69" s="72">
        <v>0</v>
      </c>
      <c r="U69" s="72">
        <v>5532397.9424999999</v>
      </c>
      <c r="V69" s="72">
        <v>0</v>
      </c>
      <c r="W69" s="72">
        <v>7376530.5899999999</v>
      </c>
      <c r="X69" s="72">
        <v>0</v>
      </c>
      <c r="Y69" s="72">
        <v>0</v>
      </c>
      <c r="Z69" s="72">
        <v>0</v>
      </c>
      <c r="AA69" s="72">
        <v>0</v>
      </c>
      <c r="AB69" s="72">
        <v>0</v>
      </c>
      <c r="AC69" s="72">
        <f t="shared" si="49"/>
        <v>1844132.6475</v>
      </c>
      <c r="AD69" s="72">
        <f t="shared" si="50"/>
        <v>0</v>
      </c>
      <c r="AE69" s="72">
        <f t="shared" si="51"/>
        <v>5532397.9424999999</v>
      </c>
      <c r="AF69" s="72">
        <f t="shared" si="52"/>
        <v>0</v>
      </c>
      <c r="AG69" s="72">
        <f t="shared" si="53"/>
        <v>7376530.5899999999</v>
      </c>
      <c r="AH69" s="73" t="s">
        <v>80</v>
      </c>
      <c r="AI69" s="68"/>
      <c r="AJ69" s="72">
        <v>0</v>
      </c>
      <c r="AK69" s="77">
        <v>0</v>
      </c>
    </row>
    <row r="70" spans="1:37" s="2" customFormat="1" ht="18.75" customHeight="1" x14ac:dyDescent="0.25">
      <c r="A70" s="6">
        <v>308890</v>
      </c>
      <c r="B70" s="10" t="s">
        <v>40</v>
      </c>
      <c r="C70" s="67">
        <v>13</v>
      </c>
      <c r="D70" s="68" t="s">
        <v>41</v>
      </c>
      <c r="E70" s="68" t="s">
        <v>214</v>
      </c>
      <c r="F70" s="67">
        <v>109</v>
      </c>
      <c r="G70" s="67">
        <v>308890</v>
      </c>
      <c r="H70" s="68" t="s">
        <v>54</v>
      </c>
      <c r="I70" s="68">
        <v>20779330</v>
      </c>
      <c r="J70" s="68" t="s">
        <v>74</v>
      </c>
      <c r="K70" s="69" t="s">
        <v>77</v>
      </c>
      <c r="L70" s="69" t="s">
        <v>229</v>
      </c>
      <c r="M70" s="70">
        <v>45231</v>
      </c>
      <c r="N70" s="70">
        <v>47483</v>
      </c>
      <c r="O70" s="71">
        <f t="shared" si="47"/>
        <v>0.25000000068541095</v>
      </c>
      <c r="P70" s="69" t="s">
        <v>168</v>
      </c>
      <c r="Q70" s="69" t="s">
        <v>202</v>
      </c>
      <c r="R70" s="69">
        <v>182</v>
      </c>
      <c r="S70" s="72">
        <v>1823723.38</v>
      </c>
      <c r="T70" s="72">
        <v>0</v>
      </c>
      <c r="U70" s="72">
        <v>5471170.1200000001</v>
      </c>
      <c r="V70" s="72">
        <v>0</v>
      </c>
      <c r="W70" s="72">
        <v>7294893.5</v>
      </c>
      <c r="X70" s="72">
        <v>0</v>
      </c>
      <c r="Y70" s="72">
        <v>0</v>
      </c>
      <c r="Z70" s="72">
        <v>0</v>
      </c>
      <c r="AA70" s="72">
        <v>0</v>
      </c>
      <c r="AB70" s="72">
        <v>0</v>
      </c>
      <c r="AC70" s="72">
        <f t="shared" si="49"/>
        <v>1823723.38</v>
      </c>
      <c r="AD70" s="72">
        <f t="shared" si="50"/>
        <v>0</v>
      </c>
      <c r="AE70" s="72">
        <f t="shared" si="51"/>
        <v>5471170.1200000001</v>
      </c>
      <c r="AF70" s="72">
        <f t="shared" si="52"/>
        <v>0</v>
      </c>
      <c r="AG70" s="72">
        <f t="shared" si="53"/>
        <v>7294893.5</v>
      </c>
      <c r="AH70" s="73" t="s">
        <v>80</v>
      </c>
      <c r="AI70" s="68"/>
      <c r="AJ70" s="72">
        <v>0</v>
      </c>
      <c r="AK70" s="77">
        <v>0</v>
      </c>
    </row>
    <row r="71" spans="1:37" s="2" customFormat="1" ht="18.75" customHeight="1" x14ac:dyDescent="0.25">
      <c r="A71" s="6">
        <v>308942</v>
      </c>
      <c r="B71" s="10" t="s">
        <v>40</v>
      </c>
      <c r="C71" s="67">
        <v>14</v>
      </c>
      <c r="D71" s="68" t="s">
        <v>41</v>
      </c>
      <c r="E71" s="68" t="s">
        <v>214</v>
      </c>
      <c r="F71" s="67">
        <v>109</v>
      </c>
      <c r="G71" s="67">
        <v>308942</v>
      </c>
      <c r="H71" s="68" t="s">
        <v>55</v>
      </c>
      <c r="I71" s="68">
        <v>20737431</v>
      </c>
      <c r="J71" s="68" t="s">
        <v>68</v>
      </c>
      <c r="K71" s="69" t="s">
        <v>77</v>
      </c>
      <c r="L71" s="69" t="s">
        <v>230</v>
      </c>
      <c r="M71" s="70">
        <v>45231</v>
      </c>
      <c r="N71" s="70">
        <v>47483</v>
      </c>
      <c r="O71" s="71">
        <f t="shared" si="47"/>
        <v>0.25</v>
      </c>
      <c r="P71" s="69" t="s">
        <v>163</v>
      </c>
      <c r="Q71" s="69" t="s">
        <v>197</v>
      </c>
      <c r="R71" s="69">
        <v>180</v>
      </c>
      <c r="S71" s="72">
        <v>1357880.7775000001</v>
      </c>
      <c r="T71" s="72">
        <v>0</v>
      </c>
      <c r="U71" s="72">
        <v>4073642.3325</v>
      </c>
      <c r="V71" s="72">
        <v>0</v>
      </c>
      <c r="W71" s="72">
        <v>5431523.1100000003</v>
      </c>
      <c r="X71" s="72">
        <v>0</v>
      </c>
      <c r="Y71" s="72">
        <v>0</v>
      </c>
      <c r="Z71" s="72">
        <v>0</v>
      </c>
      <c r="AA71" s="72">
        <v>0</v>
      </c>
      <c r="AB71" s="72">
        <v>0</v>
      </c>
      <c r="AC71" s="72">
        <f t="shared" si="49"/>
        <v>1357880.7775000001</v>
      </c>
      <c r="AD71" s="72">
        <f t="shared" si="50"/>
        <v>0</v>
      </c>
      <c r="AE71" s="72">
        <f t="shared" si="51"/>
        <v>4073642.3325</v>
      </c>
      <c r="AF71" s="72">
        <f t="shared" si="52"/>
        <v>0</v>
      </c>
      <c r="AG71" s="72">
        <f t="shared" si="53"/>
        <v>5431523.1100000003</v>
      </c>
      <c r="AH71" s="73" t="s">
        <v>80</v>
      </c>
      <c r="AI71" s="68"/>
      <c r="AJ71" s="72">
        <v>0</v>
      </c>
      <c r="AK71" s="77">
        <v>0</v>
      </c>
    </row>
    <row r="72" spans="1:37" s="2" customFormat="1" ht="18.75" customHeight="1" x14ac:dyDescent="0.25">
      <c r="A72" s="6">
        <v>308947</v>
      </c>
      <c r="B72" s="10" t="s">
        <v>40</v>
      </c>
      <c r="C72" s="67">
        <v>15</v>
      </c>
      <c r="D72" s="68" t="s">
        <v>41</v>
      </c>
      <c r="E72" s="68" t="s">
        <v>214</v>
      </c>
      <c r="F72" s="67">
        <v>109</v>
      </c>
      <c r="G72" s="67">
        <v>308947</v>
      </c>
      <c r="H72" s="68" t="s">
        <v>56</v>
      </c>
      <c r="I72" s="68">
        <v>20806019</v>
      </c>
      <c r="J72" s="68" t="s">
        <v>70</v>
      </c>
      <c r="K72" s="69" t="s">
        <v>77</v>
      </c>
      <c r="L72" s="69" t="s">
        <v>231</v>
      </c>
      <c r="M72" s="70">
        <v>45231</v>
      </c>
      <c r="N72" s="70">
        <v>47483</v>
      </c>
      <c r="O72" s="71">
        <f t="shared" si="47"/>
        <v>0.25</v>
      </c>
      <c r="P72" s="69" t="s">
        <v>165</v>
      </c>
      <c r="Q72" s="69" t="s">
        <v>199</v>
      </c>
      <c r="R72" s="69">
        <v>182</v>
      </c>
      <c r="S72" s="72">
        <v>1783491.1325000001</v>
      </c>
      <c r="T72" s="72">
        <v>0</v>
      </c>
      <c r="U72" s="72">
        <v>5350473.3975</v>
      </c>
      <c r="V72" s="72">
        <v>0</v>
      </c>
      <c r="W72" s="72">
        <v>7133964.5300000003</v>
      </c>
      <c r="X72" s="72">
        <v>0</v>
      </c>
      <c r="Y72" s="72">
        <v>0</v>
      </c>
      <c r="Z72" s="72">
        <v>0</v>
      </c>
      <c r="AA72" s="72">
        <v>0</v>
      </c>
      <c r="AB72" s="72">
        <v>0</v>
      </c>
      <c r="AC72" s="72">
        <f t="shared" si="49"/>
        <v>1783491.1325000001</v>
      </c>
      <c r="AD72" s="72">
        <f t="shared" si="50"/>
        <v>0</v>
      </c>
      <c r="AE72" s="72">
        <f t="shared" si="51"/>
        <v>5350473.3975</v>
      </c>
      <c r="AF72" s="72">
        <f t="shared" si="52"/>
        <v>0</v>
      </c>
      <c r="AG72" s="72">
        <f t="shared" si="53"/>
        <v>7133964.5300000003</v>
      </c>
      <c r="AH72" s="73" t="s">
        <v>80</v>
      </c>
      <c r="AI72" s="68"/>
      <c r="AJ72" s="72">
        <v>0</v>
      </c>
      <c r="AK72" s="77">
        <v>0</v>
      </c>
    </row>
    <row r="73" spans="1:37" s="2" customFormat="1" ht="18.75" customHeight="1" x14ac:dyDescent="0.25">
      <c r="A73" s="6">
        <v>309184</v>
      </c>
      <c r="B73" s="10" t="s">
        <v>40</v>
      </c>
      <c r="C73" s="67">
        <v>16</v>
      </c>
      <c r="D73" s="68" t="s">
        <v>41</v>
      </c>
      <c r="E73" s="68" t="s">
        <v>214</v>
      </c>
      <c r="F73" s="67">
        <v>109</v>
      </c>
      <c r="G73" s="67">
        <v>309184</v>
      </c>
      <c r="H73" s="68" t="s">
        <v>57</v>
      </c>
      <c r="I73" s="68">
        <v>20765008</v>
      </c>
      <c r="J73" s="68" t="s">
        <v>75</v>
      </c>
      <c r="K73" s="69" t="s">
        <v>77</v>
      </c>
      <c r="L73" s="69" t="s">
        <v>232</v>
      </c>
      <c r="M73" s="70">
        <v>45231</v>
      </c>
      <c r="N73" s="70">
        <v>47483</v>
      </c>
      <c r="O73" s="71">
        <f t="shared" si="47"/>
        <v>0.25</v>
      </c>
      <c r="P73" s="69" t="s">
        <v>169</v>
      </c>
      <c r="Q73" s="69" t="s">
        <v>203</v>
      </c>
      <c r="R73" s="69">
        <v>180</v>
      </c>
      <c r="S73" s="72">
        <v>1516885.5625</v>
      </c>
      <c r="T73" s="72">
        <v>0</v>
      </c>
      <c r="U73" s="72">
        <v>4550656.6875</v>
      </c>
      <c r="V73" s="72">
        <v>0</v>
      </c>
      <c r="W73" s="72">
        <v>6067542.25</v>
      </c>
      <c r="X73" s="72">
        <v>0</v>
      </c>
      <c r="Y73" s="72">
        <v>0</v>
      </c>
      <c r="Z73" s="72">
        <v>0</v>
      </c>
      <c r="AA73" s="72">
        <v>0</v>
      </c>
      <c r="AB73" s="72">
        <v>0</v>
      </c>
      <c r="AC73" s="72">
        <f t="shared" ref="AC73:AC83" si="59">S73+X73</f>
        <v>1516885.5625</v>
      </c>
      <c r="AD73" s="72">
        <f t="shared" ref="AD73:AD83" si="60">T73+Y73</f>
        <v>0</v>
      </c>
      <c r="AE73" s="72">
        <f t="shared" ref="AE73:AE83" si="61">U73+Z73</f>
        <v>4550656.6875</v>
      </c>
      <c r="AF73" s="72">
        <f t="shared" ref="AF73:AF83" si="62">V73+AA73</f>
        <v>0</v>
      </c>
      <c r="AG73" s="72">
        <f t="shared" ref="AG73:AG83" si="63">W73+AB73</f>
        <v>6067542.25</v>
      </c>
      <c r="AH73" s="73" t="s">
        <v>80</v>
      </c>
      <c r="AI73" s="68"/>
      <c r="AJ73" s="72">
        <v>0</v>
      </c>
      <c r="AK73" s="77">
        <v>0</v>
      </c>
    </row>
    <row r="74" spans="1:37" s="2" customFormat="1" ht="18.75" customHeight="1" x14ac:dyDescent="0.25">
      <c r="A74" s="6">
        <v>310015</v>
      </c>
      <c r="B74" s="10" t="s">
        <v>40</v>
      </c>
      <c r="C74" s="67">
        <v>17</v>
      </c>
      <c r="D74" s="68" t="s">
        <v>41</v>
      </c>
      <c r="E74" s="68" t="s">
        <v>214</v>
      </c>
      <c r="F74" s="67">
        <v>109</v>
      </c>
      <c r="G74" s="67">
        <v>310015</v>
      </c>
      <c r="H74" s="68" t="s">
        <v>58</v>
      </c>
      <c r="I74" s="68">
        <v>38918422</v>
      </c>
      <c r="J74" s="68" t="s">
        <v>71</v>
      </c>
      <c r="K74" s="69" t="s">
        <v>77</v>
      </c>
      <c r="L74" s="69" t="s">
        <v>233</v>
      </c>
      <c r="M74" s="70">
        <v>45292</v>
      </c>
      <c r="N74" s="70">
        <v>47483</v>
      </c>
      <c r="O74" s="71">
        <f t="shared" si="47"/>
        <v>0.25</v>
      </c>
      <c r="P74" s="69" t="s">
        <v>165</v>
      </c>
      <c r="Q74" s="69" t="s">
        <v>199</v>
      </c>
      <c r="R74" s="69">
        <v>180</v>
      </c>
      <c r="S74" s="72">
        <v>27610306.75</v>
      </c>
      <c r="T74" s="72">
        <v>0</v>
      </c>
      <c r="U74" s="72">
        <v>82830920.25</v>
      </c>
      <c r="V74" s="72">
        <v>0</v>
      </c>
      <c r="W74" s="72">
        <v>110441227</v>
      </c>
      <c r="X74" s="72">
        <v>0</v>
      </c>
      <c r="Y74" s="72">
        <v>0</v>
      </c>
      <c r="Z74" s="72">
        <v>0</v>
      </c>
      <c r="AA74" s="72">
        <v>0</v>
      </c>
      <c r="AB74" s="72">
        <v>0</v>
      </c>
      <c r="AC74" s="72">
        <f t="shared" si="59"/>
        <v>27610306.75</v>
      </c>
      <c r="AD74" s="72">
        <f t="shared" si="60"/>
        <v>0</v>
      </c>
      <c r="AE74" s="72">
        <f t="shared" si="61"/>
        <v>82830920.25</v>
      </c>
      <c r="AF74" s="72">
        <f t="shared" si="62"/>
        <v>0</v>
      </c>
      <c r="AG74" s="72">
        <f t="shared" si="63"/>
        <v>110441227</v>
      </c>
      <c r="AH74" s="73" t="s">
        <v>80</v>
      </c>
      <c r="AI74" s="68"/>
      <c r="AJ74" s="72">
        <v>0</v>
      </c>
      <c r="AK74" s="77">
        <v>0</v>
      </c>
    </row>
    <row r="75" spans="1:37" s="2" customFormat="1" ht="18.75" customHeight="1" x14ac:dyDescent="0.25">
      <c r="A75" s="6">
        <v>310320</v>
      </c>
      <c r="B75" s="10" t="s">
        <v>40</v>
      </c>
      <c r="C75" s="67">
        <v>18</v>
      </c>
      <c r="D75" s="68" t="s">
        <v>41</v>
      </c>
      <c r="E75" s="68" t="s">
        <v>214</v>
      </c>
      <c r="F75" s="67">
        <v>109</v>
      </c>
      <c r="G75" s="67">
        <v>310320</v>
      </c>
      <c r="H75" s="68" t="s">
        <v>59</v>
      </c>
      <c r="I75" s="68">
        <v>20771840</v>
      </c>
      <c r="J75" s="68" t="s">
        <v>76</v>
      </c>
      <c r="K75" s="69" t="s">
        <v>77</v>
      </c>
      <c r="L75" s="69" t="s">
        <v>234</v>
      </c>
      <c r="M75" s="70">
        <v>45231</v>
      </c>
      <c r="N75" s="70">
        <v>47483</v>
      </c>
      <c r="O75" s="71">
        <f t="shared" si="47"/>
        <v>0.25000000334603217</v>
      </c>
      <c r="P75" s="69" t="s">
        <v>170</v>
      </c>
      <c r="Q75" s="69" t="s">
        <v>204</v>
      </c>
      <c r="R75" s="69">
        <v>180</v>
      </c>
      <c r="S75" s="72">
        <v>373576.81</v>
      </c>
      <c r="T75" s="72">
        <v>0</v>
      </c>
      <c r="U75" s="72">
        <v>1120730.4099999999</v>
      </c>
      <c r="V75" s="72">
        <v>0</v>
      </c>
      <c r="W75" s="72">
        <v>1494307.22</v>
      </c>
      <c r="X75" s="72">
        <v>0</v>
      </c>
      <c r="Y75" s="72">
        <v>0</v>
      </c>
      <c r="Z75" s="72">
        <v>0</v>
      </c>
      <c r="AA75" s="72">
        <v>0</v>
      </c>
      <c r="AB75" s="72">
        <v>0</v>
      </c>
      <c r="AC75" s="72">
        <f t="shared" si="59"/>
        <v>373576.81</v>
      </c>
      <c r="AD75" s="72">
        <f t="shared" si="60"/>
        <v>0</v>
      </c>
      <c r="AE75" s="72">
        <f t="shared" si="61"/>
        <v>1120730.4099999999</v>
      </c>
      <c r="AF75" s="72">
        <f t="shared" si="62"/>
        <v>0</v>
      </c>
      <c r="AG75" s="72">
        <f t="shared" si="63"/>
        <v>1494307.22</v>
      </c>
      <c r="AH75" s="73" t="s">
        <v>80</v>
      </c>
      <c r="AI75" s="68"/>
      <c r="AJ75" s="72">
        <v>0</v>
      </c>
      <c r="AK75" s="77">
        <v>0</v>
      </c>
    </row>
    <row r="76" spans="1:37" s="2" customFormat="1" ht="18.75" customHeight="1" x14ac:dyDescent="0.25">
      <c r="A76" s="6">
        <v>310604</v>
      </c>
      <c r="B76" s="10" t="s">
        <v>40</v>
      </c>
      <c r="C76" s="67">
        <v>19</v>
      </c>
      <c r="D76" s="68" t="s">
        <v>41</v>
      </c>
      <c r="E76" s="68" t="s">
        <v>214</v>
      </c>
      <c r="F76" s="67">
        <v>109</v>
      </c>
      <c r="G76" s="67">
        <v>310604</v>
      </c>
      <c r="H76" s="68" t="s">
        <v>60</v>
      </c>
      <c r="I76" s="68">
        <v>20846102</v>
      </c>
      <c r="J76" s="68" t="s">
        <v>73</v>
      </c>
      <c r="K76" s="69" t="s">
        <v>77</v>
      </c>
      <c r="L76" s="69" t="s">
        <v>235</v>
      </c>
      <c r="M76" s="70">
        <v>45231</v>
      </c>
      <c r="N76" s="70">
        <v>47483</v>
      </c>
      <c r="O76" s="71">
        <f t="shared" si="47"/>
        <v>0.25</v>
      </c>
      <c r="P76" s="69" t="s">
        <v>167</v>
      </c>
      <c r="Q76" s="69" t="s">
        <v>201</v>
      </c>
      <c r="R76" s="69">
        <v>180</v>
      </c>
      <c r="S76" s="72">
        <v>1647150.4</v>
      </c>
      <c r="T76" s="72">
        <v>0</v>
      </c>
      <c r="U76" s="72">
        <v>4941451.2</v>
      </c>
      <c r="V76" s="72">
        <v>0</v>
      </c>
      <c r="W76" s="72">
        <v>6588601.5999999996</v>
      </c>
      <c r="X76" s="72">
        <v>0</v>
      </c>
      <c r="Y76" s="72">
        <v>0</v>
      </c>
      <c r="Z76" s="72">
        <v>0</v>
      </c>
      <c r="AA76" s="72">
        <v>0</v>
      </c>
      <c r="AB76" s="72">
        <v>0</v>
      </c>
      <c r="AC76" s="72">
        <f t="shared" si="59"/>
        <v>1647150.4</v>
      </c>
      <c r="AD76" s="72">
        <f t="shared" si="60"/>
        <v>0</v>
      </c>
      <c r="AE76" s="72">
        <f t="shared" si="61"/>
        <v>4941451.2</v>
      </c>
      <c r="AF76" s="72">
        <f t="shared" si="62"/>
        <v>0</v>
      </c>
      <c r="AG76" s="72">
        <f t="shared" si="63"/>
        <v>6588601.5999999996</v>
      </c>
      <c r="AH76" s="73" t="s">
        <v>80</v>
      </c>
      <c r="AI76" s="68"/>
      <c r="AJ76" s="72">
        <v>0</v>
      </c>
      <c r="AK76" s="77">
        <v>0</v>
      </c>
    </row>
    <row r="77" spans="1:37" s="2" customFormat="1" ht="18.75" customHeight="1" x14ac:dyDescent="0.25">
      <c r="A77" s="6">
        <v>311677</v>
      </c>
      <c r="B77" s="10" t="s">
        <v>40</v>
      </c>
      <c r="C77" s="67">
        <v>20</v>
      </c>
      <c r="D77" s="68" t="s">
        <v>41</v>
      </c>
      <c r="E77" s="68" t="s">
        <v>214</v>
      </c>
      <c r="F77" s="67">
        <v>109</v>
      </c>
      <c r="G77" s="67">
        <v>311677</v>
      </c>
      <c r="H77" s="68" t="s">
        <v>61</v>
      </c>
      <c r="I77" s="68">
        <v>20737431</v>
      </c>
      <c r="J77" s="68" t="s">
        <v>68</v>
      </c>
      <c r="K77" s="69" t="s">
        <v>77</v>
      </c>
      <c r="L77" s="69" t="s">
        <v>236</v>
      </c>
      <c r="M77" s="70">
        <v>45627</v>
      </c>
      <c r="N77" s="70">
        <v>47483</v>
      </c>
      <c r="O77" s="71">
        <f t="shared" si="47"/>
        <v>0.25</v>
      </c>
      <c r="P77" s="69" t="s">
        <v>171</v>
      </c>
      <c r="Q77" s="69" t="s">
        <v>197</v>
      </c>
      <c r="R77" s="69">
        <v>180</v>
      </c>
      <c r="S77" s="72">
        <v>38675</v>
      </c>
      <c r="T77" s="72">
        <v>0</v>
      </c>
      <c r="U77" s="72">
        <v>116025</v>
      </c>
      <c r="V77" s="72">
        <v>0</v>
      </c>
      <c r="W77" s="72">
        <v>154700</v>
      </c>
      <c r="X77" s="72">
        <v>0</v>
      </c>
      <c r="Y77" s="72">
        <v>0</v>
      </c>
      <c r="Z77" s="72">
        <v>0</v>
      </c>
      <c r="AA77" s="72">
        <v>0</v>
      </c>
      <c r="AB77" s="72">
        <v>0</v>
      </c>
      <c r="AC77" s="72">
        <f t="shared" si="59"/>
        <v>38675</v>
      </c>
      <c r="AD77" s="72">
        <f t="shared" si="60"/>
        <v>0</v>
      </c>
      <c r="AE77" s="72">
        <f t="shared" si="61"/>
        <v>116025</v>
      </c>
      <c r="AF77" s="72">
        <f t="shared" si="62"/>
        <v>0</v>
      </c>
      <c r="AG77" s="72">
        <f t="shared" si="63"/>
        <v>154700</v>
      </c>
      <c r="AH77" s="73" t="s">
        <v>80</v>
      </c>
      <c r="AI77" s="68"/>
      <c r="AJ77" s="72">
        <v>0</v>
      </c>
      <c r="AK77" s="77">
        <v>0</v>
      </c>
    </row>
    <row r="78" spans="1:37" s="2" customFormat="1" ht="18.75" customHeight="1" x14ac:dyDescent="0.25">
      <c r="A78" s="6">
        <v>316402</v>
      </c>
      <c r="B78" s="10" t="s">
        <v>40</v>
      </c>
      <c r="C78" s="67">
        <v>21</v>
      </c>
      <c r="D78" s="68" t="s">
        <v>41</v>
      </c>
      <c r="E78" s="68" t="s">
        <v>214</v>
      </c>
      <c r="F78" s="67">
        <v>109</v>
      </c>
      <c r="G78" s="67">
        <v>316402</v>
      </c>
      <c r="H78" s="68" t="s">
        <v>62</v>
      </c>
      <c r="I78" s="68">
        <v>38918422</v>
      </c>
      <c r="J78" s="68" t="s">
        <v>71</v>
      </c>
      <c r="K78" s="69" t="s">
        <v>77</v>
      </c>
      <c r="L78" s="69" t="s">
        <v>237</v>
      </c>
      <c r="M78" s="70">
        <v>45294</v>
      </c>
      <c r="N78" s="70">
        <v>47483</v>
      </c>
      <c r="O78" s="71">
        <f t="shared" si="47"/>
        <v>0.25</v>
      </c>
      <c r="P78" s="69" t="s">
        <v>172</v>
      </c>
      <c r="Q78" s="69" t="s">
        <v>205</v>
      </c>
      <c r="R78" s="69">
        <v>180</v>
      </c>
      <c r="S78" s="72">
        <v>5077080</v>
      </c>
      <c r="T78" s="72">
        <v>0</v>
      </c>
      <c r="U78" s="72">
        <v>15231240</v>
      </c>
      <c r="V78" s="72">
        <v>0</v>
      </c>
      <c r="W78" s="72">
        <v>20308320</v>
      </c>
      <c r="X78" s="72">
        <v>0</v>
      </c>
      <c r="Y78" s="72">
        <v>0</v>
      </c>
      <c r="Z78" s="72">
        <v>0</v>
      </c>
      <c r="AA78" s="72">
        <v>0</v>
      </c>
      <c r="AB78" s="72">
        <v>0</v>
      </c>
      <c r="AC78" s="72">
        <f t="shared" si="59"/>
        <v>5077080</v>
      </c>
      <c r="AD78" s="72">
        <f t="shared" si="60"/>
        <v>0</v>
      </c>
      <c r="AE78" s="72">
        <f t="shared" si="61"/>
        <v>15231240</v>
      </c>
      <c r="AF78" s="72">
        <f t="shared" si="62"/>
        <v>0</v>
      </c>
      <c r="AG78" s="72">
        <f t="shared" si="63"/>
        <v>20308320</v>
      </c>
      <c r="AH78" s="73" t="s">
        <v>80</v>
      </c>
      <c r="AI78" s="68"/>
      <c r="AJ78" s="72">
        <v>0</v>
      </c>
      <c r="AK78" s="77">
        <v>0</v>
      </c>
    </row>
    <row r="79" spans="1:37" s="2" customFormat="1" ht="18.75" customHeight="1" x14ac:dyDescent="0.25">
      <c r="A79" s="6">
        <v>312856</v>
      </c>
      <c r="B79" s="10" t="s">
        <v>40</v>
      </c>
      <c r="C79" s="67">
        <v>22</v>
      </c>
      <c r="D79" s="68" t="s">
        <v>41</v>
      </c>
      <c r="E79" s="68" t="s">
        <v>214</v>
      </c>
      <c r="F79" s="67">
        <v>109</v>
      </c>
      <c r="G79" s="67">
        <v>312856</v>
      </c>
      <c r="H79" s="68" t="s">
        <v>63</v>
      </c>
      <c r="I79" s="68">
        <v>20765792</v>
      </c>
      <c r="J79" s="68" t="s">
        <v>72</v>
      </c>
      <c r="K79" s="69" t="s">
        <v>77</v>
      </c>
      <c r="L79" s="69" t="s">
        <v>238</v>
      </c>
      <c r="M79" s="70">
        <v>45292</v>
      </c>
      <c r="N79" s="70">
        <v>47483</v>
      </c>
      <c r="O79" s="71">
        <f t="shared" si="47"/>
        <v>0.25</v>
      </c>
      <c r="P79" s="69" t="s">
        <v>166</v>
      </c>
      <c r="Q79" s="69" t="s">
        <v>200</v>
      </c>
      <c r="R79" s="69">
        <v>182</v>
      </c>
      <c r="S79" s="72">
        <v>756506.8</v>
      </c>
      <c r="T79" s="72">
        <v>0</v>
      </c>
      <c r="U79" s="72">
        <v>2269520.4</v>
      </c>
      <c r="V79" s="72">
        <v>0</v>
      </c>
      <c r="W79" s="72">
        <v>3026027.2</v>
      </c>
      <c r="X79" s="72">
        <v>0</v>
      </c>
      <c r="Y79" s="72">
        <v>0</v>
      </c>
      <c r="Z79" s="72">
        <v>0</v>
      </c>
      <c r="AA79" s="72">
        <v>0</v>
      </c>
      <c r="AB79" s="72">
        <v>0</v>
      </c>
      <c r="AC79" s="72">
        <f t="shared" si="59"/>
        <v>756506.8</v>
      </c>
      <c r="AD79" s="72">
        <f t="shared" si="60"/>
        <v>0</v>
      </c>
      <c r="AE79" s="72">
        <f t="shared" si="61"/>
        <v>2269520.4</v>
      </c>
      <c r="AF79" s="72">
        <f t="shared" si="62"/>
        <v>0</v>
      </c>
      <c r="AG79" s="72">
        <f t="shared" si="63"/>
        <v>3026027.2</v>
      </c>
      <c r="AH79" s="73" t="s">
        <v>80</v>
      </c>
      <c r="AI79" s="68"/>
      <c r="AJ79" s="72">
        <v>0</v>
      </c>
      <c r="AK79" s="77">
        <v>0</v>
      </c>
    </row>
    <row r="80" spans="1:37" s="2" customFormat="1" ht="18.75" customHeight="1" x14ac:dyDescent="0.25">
      <c r="A80" s="6">
        <v>312828</v>
      </c>
      <c r="B80" s="10" t="s">
        <v>40</v>
      </c>
      <c r="C80" s="67">
        <v>23</v>
      </c>
      <c r="D80" s="68" t="s">
        <v>41</v>
      </c>
      <c r="E80" s="68" t="s">
        <v>214</v>
      </c>
      <c r="F80" s="67">
        <v>109</v>
      </c>
      <c r="G80" s="67">
        <v>312828</v>
      </c>
      <c r="H80" s="68" t="s">
        <v>64</v>
      </c>
      <c r="I80" s="68">
        <v>20779330</v>
      </c>
      <c r="J80" s="68" t="s">
        <v>74</v>
      </c>
      <c r="K80" s="69" t="s">
        <v>77</v>
      </c>
      <c r="L80" s="69" t="s">
        <v>239</v>
      </c>
      <c r="M80" s="70">
        <v>45292</v>
      </c>
      <c r="N80" s="70">
        <v>47483</v>
      </c>
      <c r="O80" s="71">
        <f t="shared" si="47"/>
        <v>0.25</v>
      </c>
      <c r="P80" s="69" t="s">
        <v>168</v>
      </c>
      <c r="Q80" s="69" t="s">
        <v>202</v>
      </c>
      <c r="R80" s="69">
        <v>182</v>
      </c>
      <c r="S80" s="72">
        <v>904900.88249999995</v>
      </c>
      <c r="T80" s="72">
        <v>0</v>
      </c>
      <c r="U80" s="72">
        <v>2714702.6475</v>
      </c>
      <c r="V80" s="72">
        <v>0</v>
      </c>
      <c r="W80" s="72">
        <v>3619603.53</v>
      </c>
      <c r="X80" s="72">
        <v>0</v>
      </c>
      <c r="Y80" s="72">
        <v>0</v>
      </c>
      <c r="Z80" s="72">
        <v>0</v>
      </c>
      <c r="AA80" s="72">
        <v>0</v>
      </c>
      <c r="AB80" s="72">
        <v>0</v>
      </c>
      <c r="AC80" s="72">
        <f t="shared" si="59"/>
        <v>904900.88249999995</v>
      </c>
      <c r="AD80" s="72">
        <f t="shared" si="60"/>
        <v>0</v>
      </c>
      <c r="AE80" s="72">
        <f t="shared" si="61"/>
        <v>2714702.6475</v>
      </c>
      <c r="AF80" s="72">
        <f t="shared" si="62"/>
        <v>0</v>
      </c>
      <c r="AG80" s="72">
        <f t="shared" si="63"/>
        <v>3619603.53</v>
      </c>
      <c r="AH80" s="73" t="s">
        <v>80</v>
      </c>
      <c r="AI80" s="68"/>
      <c r="AJ80" s="72">
        <v>0</v>
      </c>
      <c r="AK80" s="77">
        <v>0</v>
      </c>
    </row>
    <row r="81" spans="1:37" s="2" customFormat="1" ht="18.75" customHeight="1" x14ac:dyDescent="0.25">
      <c r="A81" s="6">
        <v>316908</v>
      </c>
      <c r="B81" s="10" t="s">
        <v>40</v>
      </c>
      <c r="C81" s="67">
        <v>24</v>
      </c>
      <c r="D81" s="68" t="s">
        <v>41</v>
      </c>
      <c r="E81" s="68" t="s">
        <v>214</v>
      </c>
      <c r="F81" s="67">
        <v>109</v>
      </c>
      <c r="G81" s="67">
        <v>316908</v>
      </c>
      <c r="H81" s="68" t="s">
        <v>65</v>
      </c>
      <c r="I81" s="68">
        <v>20771840</v>
      </c>
      <c r="J81" s="68" t="s">
        <v>76</v>
      </c>
      <c r="K81" s="69" t="s">
        <v>77</v>
      </c>
      <c r="L81" s="69" t="s">
        <v>240</v>
      </c>
      <c r="M81" s="70">
        <v>45292</v>
      </c>
      <c r="N81" s="70">
        <v>47483</v>
      </c>
      <c r="O81" s="71">
        <f t="shared" si="47"/>
        <v>0.25</v>
      </c>
      <c r="P81" s="69" t="s">
        <v>170</v>
      </c>
      <c r="Q81" s="69" t="s">
        <v>204</v>
      </c>
      <c r="R81" s="69">
        <v>180</v>
      </c>
      <c r="S81" s="72">
        <v>632392.3175</v>
      </c>
      <c r="T81" s="72">
        <v>0</v>
      </c>
      <c r="U81" s="72">
        <v>1897176.9524999999</v>
      </c>
      <c r="V81" s="72">
        <v>0</v>
      </c>
      <c r="W81" s="72">
        <v>2529569.27</v>
      </c>
      <c r="X81" s="72">
        <v>0</v>
      </c>
      <c r="Y81" s="72">
        <v>0</v>
      </c>
      <c r="Z81" s="72">
        <v>0</v>
      </c>
      <c r="AA81" s="72">
        <v>0</v>
      </c>
      <c r="AB81" s="72">
        <v>0</v>
      </c>
      <c r="AC81" s="72">
        <f t="shared" si="59"/>
        <v>632392.3175</v>
      </c>
      <c r="AD81" s="72">
        <f t="shared" si="60"/>
        <v>0</v>
      </c>
      <c r="AE81" s="72">
        <f t="shared" si="61"/>
        <v>1897176.9524999999</v>
      </c>
      <c r="AF81" s="72">
        <f t="shared" si="62"/>
        <v>0</v>
      </c>
      <c r="AG81" s="72">
        <f t="shared" si="63"/>
        <v>2529569.27</v>
      </c>
      <c r="AH81" s="73" t="s">
        <v>80</v>
      </c>
      <c r="AI81" s="68"/>
      <c r="AJ81" s="72">
        <v>0</v>
      </c>
      <c r="AK81" s="77">
        <v>0</v>
      </c>
    </row>
    <row r="82" spans="1:37" s="2" customFormat="1" ht="18.75" customHeight="1" x14ac:dyDescent="0.25">
      <c r="A82" s="6">
        <v>316214</v>
      </c>
      <c r="B82" s="10" t="s">
        <v>40</v>
      </c>
      <c r="C82" s="67">
        <v>25</v>
      </c>
      <c r="D82" s="68" t="s">
        <v>41</v>
      </c>
      <c r="E82" s="68" t="s">
        <v>214</v>
      </c>
      <c r="F82" s="67">
        <v>110</v>
      </c>
      <c r="G82" s="67">
        <v>316214</v>
      </c>
      <c r="H82" s="68" t="s">
        <v>66</v>
      </c>
      <c r="I82" s="68">
        <v>20747400</v>
      </c>
      <c r="J82" s="68" t="s">
        <v>69</v>
      </c>
      <c r="K82" s="69" t="s">
        <v>77</v>
      </c>
      <c r="L82" s="69" t="s">
        <v>241</v>
      </c>
      <c r="M82" s="70">
        <v>45292</v>
      </c>
      <c r="N82" s="70">
        <v>47483</v>
      </c>
      <c r="O82" s="71">
        <f t="shared" si="47"/>
        <v>0.25</v>
      </c>
      <c r="P82" s="69" t="s">
        <v>164</v>
      </c>
      <c r="Q82" s="69" t="s">
        <v>198</v>
      </c>
      <c r="R82" s="69">
        <v>182</v>
      </c>
      <c r="S82" s="72">
        <v>571878.03249999997</v>
      </c>
      <c r="T82" s="72">
        <v>0</v>
      </c>
      <c r="U82" s="72">
        <v>1715634.0974999999</v>
      </c>
      <c r="V82" s="72">
        <v>0</v>
      </c>
      <c r="W82" s="72">
        <v>2287512.13</v>
      </c>
      <c r="X82" s="72">
        <v>0</v>
      </c>
      <c r="Y82" s="72">
        <v>0</v>
      </c>
      <c r="Z82" s="72">
        <v>0</v>
      </c>
      <c r="AA82" s="72">
        <v>0</v>
      </c>
      <c r="AB82" s="72">
        <v>0</v>
      </c>
      <c r="AC82" s="72">
        <f t="shared" si="59"/>
        <v>571878.03249999997</v>
      </c>
      <c r="AD82" s="72">
        <f t="shared" si="60"/>
        <v>0</v>
      </c>
      <c r="AE82" s="72">
        <f t="shared" si="61"/>
        <v>1715634.0974999999</v>
      </c>
      <c r="AF82" s="72">
        <f t="shared" si="62"/>
        <v>0</v>
      </c>
      <c r="AG82" s="72">
        <f t="shared" si="63"/>
        <v>2287512.13</v>
      </c>
      <c r="AH82" s="73" t="s">
        <v>80</v>
      </c>
      <c r="AI82" s="68"/>
      <c r="AJ82" s="72">
        <v>0</v>
      </c>
      <c r="AK82" s="77">
        <v>0</v>
      </c>
    </row>
    <row r="83" spans="1:37" s="2" customFormat="1" ht="18.75" customHeight="1" x14ac:dyDescent="0.25">
      <c r="A83" s="6">
        <v>315934</v>
      </c>
      <c r="B83" s="10" t="s">
        <v>40</v>
      </c>
      <c r="C83" s="67">
        <v>26</v>
      </c>
      <c r="D83" s="68" t="s">
        <v>41</v>
      </c>
      <c r="E83" s="68" t="s">
        <v>214</v>
      </c>
      <c r="F83" s="67">
        <v>109</v>
      </c>
      <c r="G83" s="67">
        <v>315934</v>
      </c>
      <c r="H83" s="68" t="s">
        <v>67</v>
      </c>
      <c r="I83" s="68">
        <v>20806019</v>
      </c>
      <c r="J83" s="68" t="s">
        <v>70</v>
      </c>
      <c r="K83" s="69" t="s">
        <v>77</v>
      </c>
      <c r="L83" s="69" t="s">
        <v>242</v>
      </c>
      <c r="M83" s="70">
        <v>45627</v>
      </c>
      <c r="N83" s="70">
        <v>46387</v>
      </c>
      <c r="O83" s="71">
        <f t="shared" si="47"/>
        <v>0.25</v>
      </c>
      <c r="P83" s="69" t="s">
        <v>165</v>
      </c>
      <c r="Q83" s="69" t="s">
        <v>199</v>
      </c>
      <c r="R83" s="69">
        <v>182</v>
      </c>
      <c r="S83" s="72">
        <v>526697.33499999996</v>
      </c>
      <c r="T83" s="72">
        <v>0</v>
      </c>
      <c r="U83" s="72">
        <v>1580092.0049999999</v>
      </c>
      <c r="V83" s="72">
        <v>0</v>
      </c>
      <c r="W83" s="72">
        <v>2106789.34</v>
      </c>
      <c r="X83" s="72">
        <v>0</v>
      </c>
      <c r="Y83" s="72">
        <v>0</v>
      </c>
      <c r="Z83" s="72">
        <v>0</v>
      </c>
      <c r="AA83" s="72">
        <v>0</v>
      </c>
      <c r="AB83" s="72">
        <v>0</v>
      </c>
      <c r="AC83" s="72">
        <f t="shared" si="59"/>
        <v>526697.33499999996</v>
      </c>
      <c r="AD83" s="72">
        <f t="shared" si="60"/>
        <v>0</v>
      </c>
      <c r="AE83" s="72">
        <f t="shared" si="61"/>
        <v>1580092.0049999999</v>
      </c>
      <c r="AF83" s="72">
        <f t="shared" si="62"/>
        <v>0</v>
      </c>
      <c r="AG83" s="72">
        <f t="shared" si="63"/>
        <v>2106789.34</v>
      </c>
      <c r="AH83" s="73" t="s">
        <v>80</v>
      </c>
      <c r="AI83" s="68"/>
      <c r="AJ83" s="72">
        <v>0</v>
      </c>
      <c r="AK83" s="77">
        <v>0</v>
      </c>
    </row>
    <row r="84" spans="1:37" s="2" customFormat="1" ht="18.75" customHeight="1" x14ac:dyDescent="0.25">
      <c r="A84" s="6">
        <v>316749</v>
      </c>
      <c r="B84" s="10" t="s">
        <v>40</v>
      </c>
      <c r="C84" s="67">
        <v>27</v>
      </c>
      <c r="D84" s="68" t="s">
        <v>41</v>
      </c>
      <c r="E84" s="68" t="s">
        <v>214</v>
      </c>
      <c r="F84" s="67">
        <v>109</v>
      </c>
      <c r="G84" s="67">
        <v>316749</v>
      </c>
      <c r="H84" s="68" t="s">
        <v>283</v>
      </c>
      <c r="I84" s="68">
        <v>20846102</v>
      </c>
      <c r="J84" s="68" t="s">
        <v>73</v>
      </c>
      <c r="K84" s="69" t="s">
        <v>77</v>
      </c>
      <c r="L84" s="69" t="s">
        <v>235</v>
      </c>
      <c r="M84" s="70">
        <v>45292</v>
      </c>
      <c r="N84" s="70">
        <v>47483</v>
      </c>
      <c r="O84" s="71">
        <f t="shared" si="47"/>
        <v>0.25</v>
      </c>
      <c r="P84" s="69" t="s">
        <v>167</v>
      </c>
      <c r="Q84" s="69" t="s">
        <v>201</v>
      </c>
      <c r="R84" s="69">
        <v>180</v>
      </c>
      <c r="S84" s="72">
        <v>637623.89</v>
      </c>
      <c r="T84" s="72">
        <v>0</v>
      </c>
      <c r="U84" s="72">
        <v>1912871.67</v>
      </c>
      <c r="V84" s="72">
        <v>0</v>
      </c>
      <c r="W84" s="72">
        <v>2550495.56</v>
      </c>
      <c r="X84" s="72">
        <v>0</v>
      </c>
      <c r="Y84" s="72">
        <v>0</v>
      </c>
      <c r="Z84" s="72">
        <v>0</v>
      </c>
      <c r="AA84" s="72">
        <v>0</v>
      </c>
      <c r="AB84" s="72">
        <v>0</v>
      </c>
      <c r="AC84" s="72">
        <f t="shared" ref="AC84:AC87" si="64">S84+X84</f>
        <v>637623.89</v>
      </c>
      <c r="AD84" s="72">
        <f t="shared" ref="AD84:AD87" si="65">T84+Y84</f>
        <v>0</v>
      </c>
      <c r="AE84" s="72">
        <f t="shared" ref="AE84:AE87" si="66">U84+Z84</f>
        <v>1912871.67</v>
      </c>
      <c r="AF84" s="72">
        <f t="shared" ref="AF84:AF87" si="67">V84+AA84</f>
        <v>0</v>
      </c>
      <c r="AG84" s="72">
        <f t="shared" ref="AG84:AG87" si="68">W84+AB84</f>
        <v>2550495.56</v>
      </c>
      <c r="AH84" s="73" t="s">
        <v>80</v>
      </c>
      <c r="AI84" s="68"/>
      <c r="AJ84" s="72">
        <v>0</v>
      </c>
      <c r="AK84" s="77">
        <v>0</v>
      </c>
    </row>
    <row r="85" spans="1:37" s="2" customFormat="1" ht="18.75" customHeight="1" x14ac:dyDescent="0.25">
      <c r="A85" s="6">
        <v>312415</v>
      </c>
      <c r="B85" s="10" t="s">
        <v>40</v>
      </c>
      <c r="C85" s="67">
        <v>28</v>
      </c>
      <c r="D85" s="68" t="s">
        <v>41</v>
      </c>
      <c r="E85" s="68" t="s">
        <v>214</v>
      </c>
      <c r="F85" s="67">
        <v>109</v>
      </c>
      <c r="G85" s="67">
        <v>312415</v>
      </c>
      <c r="H85" s="68" t="s">
        <v>284</v>
      </c>
      <c r="I85" s="68">
        <v>20737431</v>
      </c>
      <c r="J85" s="68" t="s">
        <v>68</v>
      </c>
      <c r="K85" s="69" t="s">
        <v>77</v>
      </c>
      <c r="L85" s="69" t="s">
        <v>287</v>
      </c>
      <c r="M85" s="70">
        <v>45292</v>
      </c>
      <c r="N85" s="70">
        <v>47483</v>
      </c>
      <c r="O85" s="71">
        <f t="shared" si="47"/>
        <v>0.25</v>
      </c>
      <c r="P85" s="69" t="s">
        <v>163</v>
      </c>
      <c r="Q85" s="69" t="s">
        <v>197</v>
      </c>
      <c r="R85" s="69">
        <v>181</v>
      </c>
      <c r="S85" s="72">
        <v>1362170.1625000001</v>
      </c>
      <c r="T85" s="72">
        <v>0</v>
      </c>
      <c r="U85" s="72">
        <v>4086510.4874999998</v>
      </c>
      <c r="V85" s="72">
        <v>0</v>
      </c>
      <c r="W85" s="72">
        <v>5448680.6500000004</v>
      </c>
      <c r="X85" s="72">
        <v>0</v>
      </c>
      <c r="Y85" s="72">
        <v>0</v>
      </c>
      <c r="Z85" s="72">
        <v>0</v>
      </c>
      <c r="AA85" s="72">
        <v>0</v>
      </c>
      <c r="AB85" s="72">
        <v>0</v>
      </c>
      <c r="AC85" s="72">
        <f t="shared" si="64"/>
        <v>1362170.1625000001</v>
      </c>
      <c r="AD85" s="72">
        <f t="shared" si="65"/>
        <v>0</v>
      </c>
      <c r="AE85" s="72">
        <f t="shared" si="66"/>
        <v>4086510.4874999998</v>
      </c>
      <c r="AF85" s="72">
        <f t="shared" si="67"/>
        <v>0</v>
      </c>
      <c r="AG85" s="72">
        <f t="shared" si="68"/>
        <v>5448680.6500000004</v>
      </c>
      <c r="AH85" s="73" t="s">
        <v>80</v>
      </c>
      <c r="AI85" s="68" t="s">
        <v>304</v>
      </c>
      <c r="AJ85" s="72">
        <v>0</v>
      </c>
      <c r="AK85" s="77">
        <v>0</v>
      </c>
    </row>
    <row r="86" spans="1:37" s="2" customFormat="1" ht="18.75" customHeight="1" x14ac:dyDescent="0.25">
      <c r="A86" s="6">
        <v>319661</v>
      </c>
      <c r="B86" s="10" t="s">
        <v>40</v>
      </c>
      <c r="C86" s="67">
        <v>29</v>
      </c>
      <c r="D86" s="68" t="s">
        <v>41</v>
      </c>
      <c r="E86" s="68" t="s">
        <v>214</v>
      </c>
      <c r="F86" s="67">
        <v>109</v>
      </c>
      <c r="G86" s="67">
        <v>319661</v>
      </c>
      <c r="H86" s="68" t="s">
        <v>285</v>
      </c>
      <c r="I86" s="68">
        <v>20765008</v>
      </c>
      <c r="J86" s="68" t="s">
        <v>75</v>
      </c>
      <c r="K86" s="69" t="s">
        <v>77</v>
      </c>
      <c r="L86" s="69" t="s">
        <v>288</v>
      </c>
      <c r="M86" s="70">
        <v>45323</v>
      </c>
      <c r="N86" s="70">
        <v>47483</v>
      </c>
      <c r="O86" s="71">
        <f t="shared" si="47"/>
        <v>0.25</v>
      </c>
      <c r="P86" s="69" t="s">
        <v>169</v>
      </c>
      <c r="Q86" s="69" t="s">
        <v>203</v>
      </c>
      <c r="R86" s="69">
        <v>182</v>
      </c>
      <c r="S86" s="72">
        <v>772665.90500000003</v>
      </c>
      <c r="T86" s="72">
        <v>0</v>
      </c>
      <c r="U86" s="72">
        <v>2317997.7149999999</v>
      </c>
      <c r="V86" s="72">
        <v>0</v>
      </c>
      <c r="W86" s="72">
        <v>3090663.62</v>
      </c>
      <c r="X86" s="72">
        <v>0</v>
      </c>
      <c r="Y86" s="72">
        <v>0</v>
      </c>
      <c r="Z86" s="72">
        <v>0</v>
      </c>
      <c r="AA86" s="72">
        <v>0</v>
      </c>
      <c r="AB86" s="72">
        <v>0</v>
      </c>
      <c r="AC86" s="72">
        <f t="shared" si="64"/>
        <v>772665.90500000003</v>
      </c>
      <c r="AD86" s="72">
        <f t="shared" si="65"/>
        <v>0</v>
      </c>
      <c r="AE86" s="72">
        <f t="shared" si="66"/>
        <v>2317997.7149999999</v>
      </c>
      <c r="AF86" s="72">
        <f t="shared" si="67"/>
        <v>0</v>
      </c>
      <c r="AG86" s="72">
        <f t="shared" si="68"/>
        <v>3090663.62</v>
      </c>
      <c r="AH86" s="73" t="s">
        <v>80</v>
      </c>
      <c r="AI86" s="68"/>
      <c r="AJ86" s="72">
        <v>0</v>
      </c>
      <c r="AK86" s="77">
        <v>0</v>
      </c>
    </row>
    <row r="87" spans="1:37" s="2" customFormat="1" ht="18.75" customHeight="1" x14ac:dyDescent="0.25">
      <c r="A87" s="6">
        <v>312623</v>
      </c>
      <c r="B87" s="10" t="s">
        <v>40</v>
      </c>
      <c r="C87" s="67">
        <v>30</v>
      </c>
      <c r="D87" s="68" t="s">
        <v>41</v>
      </c>
      <c r="E87" s="68" t="s">
        <v>214</v>
      </c>
      <c r="F87" s="67">
        <v>109</v>
      </c>
      <c r="G87" s="67">
        <v>312623</v>
      </c>
      <c r="H87" s="68" t="s">
        <v>286</v>
      </c>
      <c r="I87" s="68">
        <v>38918422</v>
      </c>
      <c r="J87" s="68" t="s">
        <v>71</v>
      </c>
      <c r="K87" s="69" t="s">
        <v>77</v>
      </c>
      <c r="L87" s="69" t="s">
        <v>289</v>
      </c>
      <c r="M87" s="70">
        <v>45292</v>
      </c>
      <c r="N87" s="70">
        <v>47483</v>
      </c>
      <c r="O87" s="71">
        <f t="shared" si="47"/>
        <v>0.25</v>
      </c>
      <c r="P87" s="68" t="s">
        <v>165</v>
      </c>
      <c r="Q87" s="68" t="s">
        <v>199</v>
      </c>
      <c r="R87" s="69">
        <v>182</v>
      </c>
      <c r="S87" s="72">
        <v>1276628.25</v>
      </c>
      <c r="T87" s="72">
        <v>0</v>
      </c>
      <c r="U87" s="72">
        <v>3829884.75</v>
      </c>
      <c r="V87" s="72">
        <v>0</v>
      </c>
      <c r="W87" s="72">
        <v>5106513</v>
      </c>
      <c r="X87" s="72">
        <v>0</v>
      </c>
      <c r="Y87" s="72">
        <v>0</v>
      </c>
      <c r="Z87" s="72">
        <v>0</v>
      </c>
      <c r="AA87" s="72">
        <v>0</v>
      </c>
      <c r="AB87" s="72">
        <v>0</v>
      </c>
      <c r="AC87" s="72">
        <f t="shared" si="64"/>
        <v>1276628.25</v>
      </c>
      <c r="AD87" s="72">
        <f t="shared" si="65"/>
        <v>0</v>
      </c>
      <c r="AE87" s="72">
        <f t="shared" si="66"/>
        <v>3829884.75</v>
      </c>
      <c r="AF87" s="72">
        <f t="shared" si="67"/>
        <v>0</v>
      </c>
      <c r="AG87" s="72">
        <f t="shared" si="68"/>
        <v>5106513</v>
      </c>
      <c r="AH87" s="73" t="s">
        <v>80</v>
      </c>
      <c r="AI87" s="68"/>
      <c r="AJ87" s="72">
        <v>0</v>
      </c>
      <c r="AK87" s="77">
        <v>0</v>
      </c>
    </row>
    <row r="88" spans="1:37" s="2" customFormat="1" ht="18.75" customHeight="1" x14ac:dyDescent="0.25">
      <c r="A88" s="6"/>
      <c r="B88" s="10" t="s">
        <v>40</v>
      </c>
      <c r="C88" s="67">
        <v>31</v>
      </c>
      <c r="D88" s="68" t="s">
        <v>41</v>
      </c>
      <c r="E88" s="68" t="s">
        <v>214</v>
      </c>
      <c r="F88" s="67">
        <v>109</v>
      </c>
      <c r="G88" s="74">
        <v>312975</v>
      </c>
      <c r="H88" s="68" t="s">
        <v>293</v>
      </c>
      <c r="I88" s="75">
        <v>20779330</v>
      </c>
      <c r="J88" s="68" t="s">
        <v>74</v>
      </c>
      <c r="K88" s="69" t="s">
        <v>77</v>
      </c>
      <c r="L88" s="69" t="s">
        <v>297</v>
      </c>
      <c r="M88" s="76">
        <v>45383</v>
      </c>
      <c r="N88" s="76">
        <v>47483</v>
      </c>
      <c r="O88" s="71">
        <f t="shared" si="47"/>
        <v>0.25</v>
      </c>
      <c r="P88" s="68" t="s">
        <v>303</v>
      </c>
      <c r="Q88" s="68" t="s">
        <v>202</v>
      </c>
      <c r="R88" s="69">
        <v>182</v>
      </c>
      <c r="S88" s="72">
        <v>174387.5</v>
      </c>
      <c r="T88" s="72">
        <v>0</v>
      </c>
      <c r="U88" s="72">
        <v>523162.5</v>
      </c>
      <c r="V88" s="72">
        <v>0</v>
      </c>
      <c r="W88" s="72">
        <v>697550</v>
      </c>
      <c r="X88" s="72">
        <v>0</v>
      </c>
      <c r="Y88" s="72">
        <v>0</v>
      </c>
      <c r="Z88" s="72">
        <v>0</v>
      </c>
      <c r="AA88" s="72">
        <v>0</v>
      </c>
      <c r="AB88" s="72">
        <v>0</v>
      </c>
      <c r="AC88" s="72">
        <f t="shared" ref="AC88:AC91" si="69">S88+X88</f>
        <v>174387.5</v>
      </c>
      <c r="AD88" s="72">
        <f t="shared" ref="AD88:AD91" si="70">T88+Y88</f>
        <v>0</v>
      </c>
      <c r="AE88" s="72">
        <f t="shared" ref="AE88:AE91" si="71">U88+Z88</f>
        <v>523162.5</v>
      </c>
      <c r="AF88" s="72">
        <f t="shared" ref="AF88:AF91" si="72">V88+AA88</f>
        <v>0</v>
      </c>
      <c r="AG88" s="72">
        <f t="shared" ref="AG88:AG91" si="73">W88+AB88</f>
        <v>697550</v>
      </c>
      <c r="AH88" s="73" t="s">
        <v>80</v>
      </c>
      <c r="AI88" s="68"/>
      <c r="AJ88" s="72">
        <v>0</v>
      </c>
      <c r="AK88" s="77">
        <v>0</v>
      </c>
    </row>
    <row r="89" spans="1:37" s="2" customFormat="1" ht="18.75" customHeight="1" x14ac:dyDescent="0.25">
      <c r="A89" s="6"/>
      <c r="B89" s="10" t="s">
        <v>40</v>
      </c>
      <c r="C89" s="67">
        <v>32</v>
      </c>
      <c r="D89" s="68" t="s">
        <v>41</v>
      </c>
      <c r="E89" s="68" t="s">
        <v>214</v>
      </c>
      <c r="F89" s="67">
        <v>109</v>
      </c>
      <c r="G89" s="74">
        <v>321591</v>
      </c>
      <c r="H89" s="68" t="s">
        <v>294</v>
      </c>
      <c r="I89" s="75">
        <v>20806019</v>
      </c>
      <c r="J89" s="68" t="s">
        <v>70</v>
      </c>
      <c r="K89" s="69" t="s">
        <v>77</v>
      </c>
      <c r="L89" s="69" t="s">
        <v>298</v>
      </c>
      <c r="M89" s="76">
        <v>45383</v>
      </c>
      <c r="N89" s="76">
        <v>45473</v>
      </c>
      <c r="O89" s="71">
        <f t="shared" si="47"/>
        <v>0.25</v>
      </c>
      <c r="P89" s="68" t="s">
        <v>165</v>
      </c>
      <c r="Q89" s="68" t="s">
        <v>199</v>
      </c>
      <c r="R89" s="69">
        <v>182</v>
      </c>
      <c r="S89" s="72">
        <v>35105</v>
      </c>
      <c r="T89" s="72">
        <v>0</v>
      </c>
      <c r="U89" s="72">
        <v>105315</v>
      </c>
      <c r="V89" s="72">
        <v>0</v>
      </c>
      <c r="W89" s="72">
        <v>140420</v>
      </c>
      <c r="X89" s="72">
        <v>0</v>
      </c>
      <c r="Y89" s="72">
        <v>0</v>
      </c>
      <c r="Z89" s="72">
        <v>0</v>
      </c>
      <c r="AA89" s="72">
        <v>0</v>
      </c>
      <c r="AB89" s="72">
        <v>0</v>
      </c>
      <c r="AC89" s="72">
        <f t="shared" si="69"/>
        <v>35105</v>
      </c>
      <c r="AD89" s="72">
        <f t="shared" si="70"/>
        <v>0</v>
      </c>
      <c r="AE89" s="72">
        <f t="shared" si="71"/>
        <v>105315</v>
      </c>
      <c r="AF89" s="72">
        <f t="shared" si="72"/>
        <v>0</v>
      </c>
      <c r="AG89" s="72">
        <f t="shared" si="73"/>
        <v>140420</v>
      </c>
      <c r="AH89" s="73" t="s">
        <v>80</v>
      </c>
      <c r="AI89" s="68"/>
      <c r="AJ89" s="72">
        <v>0</v>
      </c>
      <c r="AK89" s="77">
        <v>0</v>
      </c>
    </row>
    <row r="90" spans="1:37" s="2" customFormat="1" ht="18.75" customHeight="1" x14ac:dyDescent="0.25">
      <c r="A90" s="6"/>
      <c r="B90" s="10" t="s">
        <v>40</v>
      </c>
      <c r="C90" s="67">
        <v>33</v>
      </c>
      <c r="D90" s="68" t="s">
        <v>41</v>
      </c>
      <c r="E90" s="68" t="s">
        <v>214</v>
      </c>
      <c r="F90" s="67">
        <v>109</v>
      </c>
      <c r="G90" s="74">
        <v>313857</v>
      </c>
      <c r="H90" s="68" t="s">
        <v>295</v>
      </c>
      <c r="I90" s="75">
        <v>38918422</v>
      </c>
      <c r="J90" s="68" t="s">
        <v>71</v>
      </c>
      <c r="K90" s="69" t="s">
        <v>77</v>
      </c>
      <c r="L90" s="69" t="s">
        <v>299</v>
      </c>
      <c r="M90" s="76">
        <v>45383</v>
      </c>
      <c r="N90" s="76">
        <v>46843</v>
      </c>
      <c r="O90" s="71">
        <f t="shared" si="47"/>
        <v>0.25</v>
      </c>
      <c r="P90" s="68" t="s">
        <v>172</v>
      </c>
      <c r="Q90" s="68" t="s">
        <v>205</v>
      </c>
      <c r="R90" s="69">
        <v>182</v>
      </c>
      <c r="S90" s="72">
        <v>218800.34</v>
      </c>
      <c r="T90" s="72">
        <v>0</v>
      </c>
      <c r="U90" s="72">
        <v>656401.02</v>
      </c>
      <c r="V90" s="72">
        <v>0</v>
      </c>
      <c r="W90" s="72">
        <v>875201.36</v>
      </c>
      <c r="X90" s="72">
        <v>0</v>
      </c>
      <c r="Y90" s="72">
        <v>0</v>
      </c>
      <c r="Z90" s="72">
        <v>0</v>
      </c>
      <c r="AA90" s="72">
        <v>0</v>
      </c>
      <c r="AB90" s="72">
        <v>0</v>
      </c>
      <c r="AC90" s="72">
        <f t="shared" si="69"/>
        <v>218800.34</v>
      </c>
      <c r="AD90" s="72">
        <f t="shared" si="70"/>
        <v>0</v>
      </c>
      <c r="AE90" s="72">
        <f t="shared" si="71"/>
        <v>656401.02</v>
      </c>
      <c r="AF90" s="72">
        <f t="shared" si="72"/>
        <v>0</v>
      </c>
      <c r="AG90" s="72">
        <f t="shared" si="73"/>
        <v>875201.36</v>
      </c>
      <c r="AH90" s="73" t="s">
        <v>80</v>
      </c>
      <c r="AI90" s="68"/>
      <c r="AJ90" s="72">
        <v>0</v>
      </c>
      <c r="AK90" s="77">
        <v>0</v>
      </c>
    </row>
    <row r="91" spans="1:37" s="2" customFormat="1" ht="18.75" customHeight="1" thickBot="1" x14ac:dyDescent="0.3">
      <c r="A91" s="6"/>
      <c r="B91" s="10" t="s">
        <v>40</v>
      </c>
      <c r="C91" s="67">
        <v>34</v>
      </c>
      <c r="D91" s="68" t="s">
        <v>41</v>
      </c>
      <c r="E91" s="68" t="s">
        <v>214</v>
      </c>
      <c r="F91" s="67">
        <v>109</v>
      </c>
      <c r="G91" s="74">
        <v>319528</v>
      </c>
      <c r="H91" s="68" t="s">
        <v>296</v>
      </c>
      <c r="I91" s="75">
        <v>20806019</v>
      </c>
      <c r="J91" s="68" t="s">
        <v>70</v>
      </c>
      <c r="K91" s="69" t="s">
        <v>77</v>
      </c>
      <c r="L91" s="69" t="s">
        <v>300</v>
      </c>
      <c r="M91" s="76">
        <v>45352</v>
      </c>
      <c r="N91" s="76">
        <v>47483</v>
      </c>
      <c r="O91" s="71">
        <f t="shared" si="47"/>
        <v>0.25</v>
      </c>
      <c r="P91" s="68" t="s">
        <v>165</v>
      </c>
      <c r="Q91" s="68" t="s">
        <v>199</v>
      </c>
      <c r="R91" s="69">
        <v>182</v>
      </c>
      <c r="S91" s="72">
        <v>248666.94750000001</v>
      </c>
      <c r="T91" s="72">
        <v>0</v>
      </c>
      <c r="U91" s="72">
        <v>746000.84250000003</v>
      </c>
      <c r="V91" s="72">
        <v>0</v>
      </c>
      <c r="W91" s="72">
        <v>994667.79</v>
      </c>
      <c r="X91" s="72">
        <v>0</v>
      </c>
      <c r="Y91" s="72">
        <v>0</v>
      </c>
      <c r="Z91" s="72">
        <v>0</v>
      </c>
      <c r="AA91" s="72">
        <v>0</v>
      </c>
      <c r="AB91" s="72">
        <v>0</v>
      </c>
      <c r="AC91" s="72">
        <f t="shared" si="69"/>
        <v>248666.94750000001</v>
      </c>
      <c r="AD91" s="72">
        <f t="shared" si="70"/>
        <v>0</v>
      </c>
      <c r="AE91" s="72">
        <f t="shared" si="71"/>
        <v>746000.84250000003</v>
      </c>
      <c r="AF91" s="72">
        <f t="shared" si="72"/>
        <v>0</v>
      </c>
      <c r="AG91" s="72">
        <f t="shared" si="73"/>
        <v>994667.79</v>
      </c>
      <c r="AH91" s="73" t="s">
        <v>80</v>
      </c>
      <c r="AI91" s="68"/>
      <c r="AJ91" s="72">
        <v>0</v>
      </c>
      <c r="AK91" s="77">
        <v>0</v>
      </c>
    </row>
    <row r="92" spans="1:37" s="5" customFormat="1" ht="40.5" customHeight="1" thickTop="1" thickBot="1" x14ac:dyDescent="0.3">
      <c r="A92" s="19"/>
      <c r="B92" s="20" t="s">
        <v>40</v>
      </c>
      <c r="C92" s="21">
        <f>COUNT(C58:C91)</f>
        <v>34</v>
      </c>
      <c r="D92" s="22"/>
      <c r="E92" s="22"/>
      <c r="F92" s="21"/>
      <c r="G92" s="21"/>
      <c r="H92" s="22"/>
      <c r="I92" s="22"/>
      <c r="J92" s="22"/>
      <c r="K92" s="23"/>
      <c r="L92" s="23"/>
      <c r="M92" s="24"/>
      <c r="N92" s="24"/>
      <c r="O92" s="25"/>
      <c r="P92" s="23"/>
      <c r="Q92" s="23"/>
      <c r="R92" s="23"/>
      <c r="S92" s="26">
        <f>SUM(S58:S91)</f>
        <v>184281772.97999999</v>
      </c>
      <c r="T92" s="26">
        <f t="shared" ref="T92:AG92" si="74">SUM(T58:T91)</f>
        <v>0</v>
      </c>
      <c r="U92" s="26">
        <f t="shared" si="74"/>
        <v>552845318.89999986</v>
      </c>
      <c r="V92" s="26">
        <f t="shared" si="74"/>
        <v>38976172.899999999</v>
      </c>
      <c r="W92" s="26">
        <f t="shared" si="74"/>
        <v>776103264.77999997</v>
      </c>
      <c r="X92" s="26">
        <f t="shared" si="74"/>
        <v>0</v>
      </c>
      <c r="Y92" s="26">
        <f t="shared" si="74"/>
        <v>0</v>
      </c>
      <c r="Z92" s="26">
        <f t="shared" si="74"/>
        <v>0</v>
      </c>
      <c r="AA92" s="26">
        <f t="shared" si="74"/>
        <v>0</v>
      </c>
      <c r="AB92" s="26">
        <f t="shared" si="74"/>
        <v>0</v>
      </c>
      <c r="AC92" s="26">
        <f t="shared" si="74"/>
        <v>184281772.97999999</v>
      </c>
      <c r="AD92" s="26">
        <f t="shared" si="74"/>
        <v>0</v>
      </c>
      <c r="AE92" s="26">
        <f t="shared" si="74"/>
        <v>552845318.89999986</v>
      </c>
      <c r="AF92" s="26">
        <f t="shared" si="74"/>
        <v>38976172.899999999</v>
      </c>
      <c r="AG92" s="26">
        <f t="shared" si="74"/>
        <v>776103264.77999997</v>
      </c>
      <c r="AH92" s="23"/>
      <c r="AI92" s="26"/>
      <c r="AJ92" s="26">
        <f>SUM(AJ58:AJ91)</f>
        <v>0</v>
      </c>
      <c r="AK92" s="27">
        <f>SUM(AK58:AK91)</f>
        <v>0</v>
      </c>
    </row>
    <row r="93" spans="1:37" s="5" customFormat="1" ht="40.5" customHeight="1" thickTop="1" thickBot="1" x14ac:dyDescent="0.3">
      <c r="A93" s="19"/>
      <c r="B93" s="20" t="s">
        <v>305</v>
      </c>
      <c r="C93" s="21">
        <f>C57+C48+C45+C36+C31+C27+C21+C19+C11+C92</f>
        <v>73</v>
      </c>
      <c r="D93" s="22"/>
      <c r="E93" s="22"/>
      <c r="F93" s="21"/>
      <c r="G93" s="21"/>
      <c r="H93" s="22"/>
      <c r="I93" s="22"/>
      <c r="J93" s="22"/>
      <c r="K93" s="23"/>
      <c r="L93" s="23"/>
      <c r="M93" s="24"/>
      <c r="N93" s="24"/>
      <c r="O93" s="25"/>
      <c r="P93" s="23"/>
      <c r="Q93" s="23"/>
      <c r="R93" s="23"/>
      <c r="S93" s="26">
        <f t="shared" ref="S93:AG93" si="75">S57+S48+S45+S36+S31+S27+S21+S19+S11+S92</f>
        <v>191701741.22999999</v>
      </c>
      <c r="T93" s="26">
        <f t="shared" si="75"/>
        <v>584976.75</v>
      </c>
      <c r="U93" s="26">
        <f t="shared" si="75"/>
        <v>552845318.89999986</v>
      </c>
      <c r="V93" s="26">
        <f t="shared" si="75"/>
        <v>38976172.899999999</v>
      </c>
      <c r="W93" s="26">
        <f t="shared" si="75"/>
        <v>784108209.77999997</v>
      </c>
      <c r="X93" s="26">
        <f t="shared" si="75"/>
        <v>0</v>
      </c>
      <c r="Y93" s="26">
        <f t="shared" si="75"/>
        <v>0</v>
      </c>
      <c r="Z93" s="26">
        <f t="shared" si="75"/>
        <v>0</v>
      </c>
      <c r="AA93" s="26">
        <f t="shared" si="75"/>
        <v>0</v>
      </c>
      <c r="AB93" s="26">
        <f t="shared" si="75"/>
        <v>0</v>
      </c>
      <c r="AC93" s="26">
        <f t="shared" si="75"/>
        <v>191701741.22999999</v>
      </c>
      <c r="AD93" s="26">
        <f t="shared" si="75"/>
        <v>584976.75</v>
      </c>
      <c r="AE93" s="26">
        <f t="shared" si="75"/>
        <v>552845318.89999986</v>
      </c>
      <c r="AF93" s="26">
        <f t="shared" si="75"/>
        <v>38976172.899999999</v>
      </c>
      <c r="AG93" s="26">
        <f t="shared" si="75"/>
        <v>784108209.77999997</v>
      </c>
      <c r="AH93" s="23"/>
      <c r="AI93" s="26"/>
      <c r="AJ93" s="26">
        <f>AJ57+AJ48+AJ45+AJ36+AJ31+AJ27+AJ21+AJ19+AJ11+AJ92</f>
        <v>5470045.75</v>
      </c>
      <c r="AK93" s="27">
        <f>AK57+AK48+AK45+AK36+AK31+AK27+AK21+AK19+AK11+AK92</f>
        <v>482349.25</v>
      </c>
    </row>
    <row r="94" spans="1:37" s="5" customFormat="1" ht="40.5" customHeight="1" thickTop="1" thickBot="1" x14ac:dyDescent="0.3">
      <c r="A94" s="19"/>
      <c r="B94" s="31" t="s">
        <v>306</v>
      </c>
      <c r="C94" s="21">
        <f>C93</f>
        <v>73</v>
      </c>
      <c r="D94" s="22"/>
      <c r="E94" s="22"/>
      <c r="F94" s="21"/>
      <c r="G94" s="21"/>
      <c r="H94" s="22"/>
      <c r="I94" s="22"/>
      <c r="J94" s="22"/>
      <c r="K94" s="23"/>
      <c r="L94" s="23"/>
      <c r="M94" s="24"/>
      <c r="N94" s="24"/>
      <c r="O94" s="25"/>
      <c r="P94" s="23"/>
      <c r="Q94" s="23"/>
      <c r="R94" s="23"/>
      <c r="S94" s="26">
        <f>S93</f>
        <v>191701741.22999999</v>
      </c>
      <c r="T94" s="26">
        <f t="shared" ref="T94:W94" si="76">T93</f>
        <v>584976.75</v>
      </c>
      <c r="U94" s="26">
        <f t="shared" si="76"/>
        <v>552845318.89999986</v>
      </c>
      <c r="V94" s="26">
        <f t="shared" si="76"/>
        <v>38976172.899999999</v>
      </c>
      <c r="W94" s="26">
        <f t="shared" si="76"/>
        <v>784108209.77999997</v>
      </c>
      <c r="X94" s="26">
        <f>X93</f>
        <v>0</v>
      </c>
      <c r="Y94" s="26">
        <f t="shared" ref="Y94:AB94" si="77">Y93</f>
        <v>0</v>
      </c>
      <c r="Z94" s="26">
        <f t="shared" si="77"/>
        <v>0</v>
      </c>
      <c r="AA94" s="26">
        <f t="shared" si="77"/>
        <v>0</v>
      </c>
      <c r="AB94" s="26">
        <f t="shared" si="77"/>
        <v>0</v>
      </c>
      <c r="AC94" s="26">
        <f>AC93</f>
        <v>191701741.22999999</v>
      </c>
      <c r="AD94" s="26">
        <f t="shared" ref="AD94:AK94" si="78">AD93</f>
        <v>584976.75</v>
      </c>
      <c r="AE94" s="26">
        <f t="shared" si="78"/>
        <v>552845318.89999986</v>
      </c>
      <c r="AF94" s="26">
        <f t="shared" si="78"/>
        <v>38976172.899999999</v>
      </c>
      <c r="AG94" s="26">
        <f t="shared" si="78"/>
        <v>784108209.77999997</v>
      </c>
      <c r="AH94" s="23"/>
      <c r="AI94" s="26"/>
      <c r="AJ94" s="26">
        <f t="shared" si="78"/>
        <v>5470045.75</v>
      </c>
      <c r="AK94" s="27">
        <f t="shared" si="78"/>
        <v>482349.25</v>
      </c>
    </row>
    <row r="95" spans="1:37" ht="13.5" thickTop="1" x14ac:dyDescent="0.2"/>
  </sheetData>
  <autoFilter ref="A8:AK94" xr:uid="{00000000-0001-0000-0000-000000000000}"/>
  <mergeCells count="41">
    <mergeCell ref="S4:W4"/>
    <mergeCell ref="N5:N7"/>
    <mergeCell ref="O5:O7"/>
    <mergeCell ref="P5:P7"/>
    <mergeCell ref="Q5:Q7"/>
    <mergeCell ref="S5:U5"/>
    <mergeCell ref="V5:V7"/>
    <mergeCell ref="W5:W7"/>
    <mergeCell ref="S6:T6"/>
    <mergeCell ref="U6:U7"/>
    <mergeCell ref="AC4:AG4"/>
    <mergeCell ref="X5:Z5"/>
    <mergeCell ref="AA5:AA7"/>
    <mergeCell ref="AB5:AB7"/>
    <mergeCell ref="X6:Y6"/>
    <mergeCell ref="Z6:Z7"/>
    <mergeCell ref="AC6:AD6"/>
    <mergeCell ref="AE6:AE7"/>
    <mergeCell ref="AG5:AG7"/>
    <mergeCell ref="AC5:AE5"/>
    <mergeCell ref="X4:AB4"/>
    <mergeCell ref="A5:A7"/>
    <mergeCell ref="E5:E7"/>
    <mergeCell ref="R5:R7"/>
    <mergeCell ref="H5:H7"/>
    <mergeCell ref="J5:J7"/>
    <mergeCell ref="K5:K7"/>
    <mergeCell ref="B5:B7"/>
    <mergeCell ref="C5:C7"/>
    <mergeCell ref="D5:D7"/>
    <mergeCell ref="F5:F7"/>
    <mergeCell ref="G5:G7"/>
    <mergeCell ref="AJ5:AK5"/>
    <mergeCell ref="AJ6:AJ7"/>
    <mergeCell ref="AK6:AK7"/>
    <mergeCell ref="M5:M7"/>
    <mergeCell ref="I5:I7"/>
    <mergeCell ref="L5:L7"/>
    <mergeCell ref="AF5:AF7"/>
    <mergeCell ref="AH5:AH7"/>
    <mergeCell ref="AI5:AI7"/>
  </mergeCells>
  <phoneticPr fontId="5" type="noConversion"/>
  <conditionalFormatting sqref="A1:A7 A9:A1048576">
    <cfRule type="duplicateValues" dxfId="1" priority="3"/>
  </conditionalFormatting>
  <conditionalFormatting sqref="G1:G7 G9:G1048576">
    <cfRule type="duplicateValues" dxfId="0" priority="5"/>
  </conditionalFormatting>
  <pageMargins left="0.7" right="0.7" top="0.75" bottom="0.75" header="0.3" footer="0.3"/>
  <ignoredErrors>
    <ignoredError sqref="C27 C11 S11:AB11 AH11 AJ11:AK11" formulaRange="1"/>
    <ignoredError sqref="AH27:AK27 AH45:AK45 AC45:AG45 AC27:AG36 AC19:AG21 AC58:AG60 AH48:AK48 AC48:AG48 AH57:AK57 AC57:AG57 AC62:AG74 AH31:AK31 AH28:AI30 AH36:AK36 AH32:AI35" formula="1"/>
    <ignoredError sqref="AC11:AG11" formula="1"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1</vt:i4>
      </vt:variant>
    </vt:vector>
  </HeadingPairs>
  <TitlesOfParts>
    <vt:vector size="1" baseType="lpstr">
      <vt:lpstr>Lista PoIDS_30. 04.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Ioana Chiriac</dc:creator>
  <cp:lastModifiedBy>Ioana Chiriac</cp:lastModifiedBy>
  <dcterms:created xsi:type="dcterms:W3CDTF">2015-06-05T18:17:20Z</dcterms:created>
  <dcterms:modified xsi:type="dcterms:W3CDTF">2024-05-16T04:52:52Z</dcterms:modified>
</cp:coreProperties>
</file>